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rmatie" sheetId="1" state="visible" r:id="rId3"/>
    <sheet name="Invullen" sheetId="2" state="visible" r:id="rId4"/>
    <sheet name="Punten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<sst xmlns="http://schemas.openxmlformats.org/spreadsheetml/2006/main" count="413" uniqueCount="147">
  <si>
    <t xml:space="preserve">Welkom bij De WK 2026 Voetbalpoel!</t>
  </si>
  <si>
    <t xml:space="preserve">Leuk dat je meedoet. Vanwege goede redenen heeft niet iedereen hier zin in. Maar wij wel!</t>
  </si>
  <si>
    <t xml:space="preserve">Wij laten ons WK feestje door niets en niemand verpesten. De show must go on.</t>
  </si>
  <si>
    <t xml:space="preserve">Met 48 deelnemende landen en 104 voornamelijk nachtelijke wedstrijden doet ook de FIFA</t>
  </si>
  <si>
    <t xml:space="preserve">haar best het ons zo lastig mogelijk te maken. Maar daar hebben wij iets op gevonden!</t>
  </si>
  <si>
    <t xml:space="preserve">Nog nooit was het invullen van een voetbalpoel zo eenvoudig. Als je een beetje je best doet</t>
  </si>
  <si>
    <t xml:space="preserve">duurt de pijn maar een paar minuutjes. Hier wat info over toernooi en poel.</t>
  </si>
  <si>
    <t xml:space="preserve">Er doen 48 landen mee, verdeeld in 12 groepen. De eerste 2 van elke groep gaan door, en</t>
  </si>
  <si>
    <r>
      <rPr>
        <sz val="10"/>
        <rFont val="Arial"/>
        <family val="2"/>
        <charset val="1"/>
      </rPr>
      <t xml:space="preserve">de 8 beste nummers 3. In de 2</t>
    </r>
    <r>
      <rPr>
        <vertAlign val="superscript"/>
        <sz val="10"/>
        <rFont val="Arial"/>
        <family val="2"/>
        <charset val="1"/>
      </rPr>
      <t xml:space="preserve">e</t>
    </r>
    <r>
      <rPr>
        <sz val="10"/>
        <rFont val="Arial"/>
        <family val="2"/>
        <charset val="1"/>
      </rPr>
      <t xml:space="preserve"> ronde dus 24+8 = 32 landen. </t>
    </r>
  </si>
  <si>
    <t xml:space="preserve">Van alle 72 groepswdstrijden hoeven er maar 22 voorspeld te worden. Wij hebben de saaie</t>
  </si>
  <si>
    <t xml:space="preserve">wedstrijden overgeslagen. Wel moet er van elke wedstrijd de toto (1,2 of 3) worden voorspeld.</t>
  </si>
  <si>
    <t xml:space="preserve">En ook de eindstand in elke groep (1 t/m 4).</t>
  </si>
  <si>
    <t xml:space="preserve">Welke 32 landen er door gaan, slaan we ook over. Dat scheelt een boel tijd. Welke 16 landen</t>
  </si>
  <si>
    <t xml:space="preserve">er na de eerste knock-out wedstijden overblijven moet weer wel ingevuld. Vanaf nu worden de</t>
  </si>
  <si>
    <t xml:space="preserve">punten per juist land ook pas echt serieus.</t>
  </si>
  <si>
    <t xml:space="preserve">En dan 8, 4, 2 (finale!) en natuurlijk de Wereldkampioen. Tip: Nederland.</t>
  </si>
  <si>
    <t xml:space="preserve">Er zijn ook drie bonusvragen. Daar zijn ook veel punten mee te verdienen dus let op!</t>
  </si>
  <si>
    <t xml:space="preserve">Alles in het leven is flink veel duurder geworden. Maar niet onze voetbalpoel. De inleg was en</t>
  </si>
  <si>
    <t xml:space="preserve">blijft 10 Euro. Betaling gaat via Tikkie. Hoe we dat aan het eind gaan verdelen weten we pas als </t>
  </si>
  <si>
    <t xml:space="preserve">de inschrijving is gesloten. Die deadline ligt op WOENSDAG 11 JUNI om 21uur. Dat is al snel.</t>
  </si>
  <si>
    <t xml:space="preserve">Iedereen veel plezier en succes gewenst!</t>
  </si>
  <si>
    <t xml:space="preserve">Uw organisarie.</t>
  </si>
  <si>
    <t xml:space="preserve">PS: vragen en opmerkingen mogen via Signal, Whatsapp, Telegram, etc.</t>
  </si>
  <si>
    <t xml:space="preserve">Versie 1.0.0</t>
  </si>
  <si>
    <t xml:space="preserve">Groep A</t>
  </si>
  <si>
    <t xml:space="preserve">Groep B</t>
  </si>
  <si>
    <t xml:space="preserve">Groep C</t>
  </si>
  <si>
    <t xml:space="preserve">Groep D</t>
  </si>
  <si>
    <t xml:space="preserve">Groep E</t>
  </si>
  <si>
    <t xml:space="preserve">Groep F</t>
  </si>
  <si>
    <t xml:space="preserve">Groep G</t>
  </si>
  <si>
    <t xml:space="preserve">Groep H</t>
  </si>
  <si>
    <t xml:space="preserve">Groep I</t>
  </si>
  <si>
    <t xml:space="preserve">Groep J</t>
  </si>
  <si>
    <t xml:space="preserve">Groep K</t>
  </si>
  <si>
    <t xml:space="preserve">Groep L</t>
  </si>
  <si>
    <t xml:space="preserve">Mexico</t>
  </si>
  <si>
    <t xml:space="preserve">Canada</t>
  </si>
  <si>
    <t xml:space="preserve">Bazilië</t>
  </si>
  <si>
    <t xml:space="preserve">USA</t>
  </si>
  <si>
    <t xml:space="preserve">Duitsland</t>
  </si>
  <si>
    <t xml:space="preserve">Nederland</t>
  </si>
  <si>
    <t xml:space="preserve">België</t>
  </si>
  <si>
    <t xml:space="preserve">Spanje</t>
  </si>
  <si>
    <t xml:space="preserve">Frankrijk</t>
  </si>
  <si>
    <t xml:space="preserve">Argentinië</t>
  </si>
  <si>
    <t xml:space="preserve">Portugal</t>
  </si>
  <si>
    <t xml:space="preserve">Engeland</t>
  </si>
  <si>
    <t xml:space="preserve">Zuid Korea</t>
  </si>
  <si>
    <t xml:space="preserve">Zwitserland</t>
  </si>
  <si>
    <t xml:space="preserve">Marokko</t>
  </si>
  <si>
    <t xml:space="preserve">Australië</t>
  </si>
  <si>
    <t xml:space="preserve">Equador</t>
  </si>
  <si>
    <t xml:space="preserve">Japan</t>
  </si>
  <si>
    <t xml:space="preserve">Iran</t>
  </si>
  <si>
    <t xml:space="preserve">Uruguay</t>
  </si>
  <si>
    <t xml:space="preserve">Senegal</t>
  </si>
  <si>
    <t xml:space="preserve">Oostenrijk</t>
  </si>
  <si>
    <t xml:space="preserve">Colombia</t>
  </si>
  <si>
    <t xml:space="preserve">Kroatië</t>
  </si>
  <si>
    <t xml:space="preserve">Zuid Afrika</t>
  </si>
  <si>
    <t xml:space="preserve">Qatar</t>
  </si>
  <si>
    <t xml:space="preserve">Schotland</t>
  </si>
  <si>
    <t xml:space="preserve">Paraguay</t>
  </si>
  <si>
    <t xml:space="preserve">Ivoorkust</t>
  </si>
  <si>
    <t xml:space="preserve">Tunesië</t>
  </si>
  <si>
    <t xml:space="preserve">Egypte</t>
  </si>
  <si>
    <t xml:space="preserve">S. Arabië</t>
  </si>
  <si>
    <t xml:space="preserve">Noorwegen</t>
  </si>
  <si>
    <t xml:space="preserve">Algerije</t>
  </si>
  <si>
    <t xml:space="preserve">Oezbekistan</t>
  </si>
  <si>
    <t xml:space="preserve">Panama</t>
  </si>
  <si>
    <t xml:space="preserve">Tsjechië</t>
  </si>
  <si>
    <t xml:space="preserve">Bosnië &amp; Hz</t>
  </si>
  <si>
    <t xml:space="preserve">Haïti</t>
  </si>
  <si>
    <t xml:space="preserve">Turkije</t>
  </si>
  <si>
    <t xml:space="preserve">Curaçao</t>
  </si>
  <si>
    <t xml:space="preserve">Zweden</t>
  </si>
  <si>
    <t xml:space="preserve">Nw-Zeeland</t>
  </si>
  <si>
    <t xml:space="preserve">Kaapverdië</t>
  </si>
  <si>
    <t xml:space="preserve">Irak</t>
  </si>
  <si>
    <t xml:space="preserve">Jordanië</t>
  </si>
  <si>
    <t xml:space="preserve">Congo</t>
  </si>
  <si>
    <t xml:space="preserve">Ghana</t>
  </si>
  <si>
    <t xml:space="preserve">Datum</t>
  </si>
  <si>
    <t xml:space="preserve">Wedstrijd</t>
  </si>
  <si>
    <t xml:space="preserve">Tijdstip (NL)</t>
  </si>
  <si>
    <t xml:space="preserve">Locatie</t>
  </si>
  <si>
    <t xml:space="preserve">Thuis</t>
  </si>
  <si>
    <t xml:space="preserve">Uit</t>
  </si>
  <si>
    <t xml:space="preserve">Uitslag</t>
  </si>
  <si>
    <t xml:space="preserve">Toto</t>
  </si>
  <si>
    <t xml:space="preserve">Mexico City</t>
  </si>
  <si>
    <t xml:space="preserve">-</t>
  </si>
  <si>
    <t xml:space="preserve">Guadalajara</t>
  </si>
  <si>
    <t xml:space="preserve">Toronto</t>
  </si>
  <si>
    <t xml:space="preserve">Los Angeles</t>
  </si>
  <si>
    <t xml:space="preserve">Vancouver</t>
  </si>
  <si>
    <t xml:space="preserve">Santa Clara</t>
  </si>
  <si>
    <t xml:space="preserve">Rutherford</t>
  </si>
  <si>
    <t xml:space="preserve">Foxborough</t>
  </si>
  <si>
    <t xml:space="preserve">Houston</t>
  </si>
  <si>
    <t xml:space="preserve">Arlington</t>
  </si>
  <si>
    <t xml:space="preserve">Philadelphia</t>
  </si>
  <si>
    <t xml:space="preserve">Guadalupe</t>
  </si>
  <si>
    <t xml:space="preserve">Atlanta</t>
  </si>
  <si>
    <t xml:space="preserve">Seatle</t>
  </si>
  <si>
    <t xml:space="preserve">Miami</t>
  </si>
  <si>
    <t xml:space="preserve">Kansas City</t>
  </si>
  <si>
    <t xml:space="preserve">De laatste 16</t>
  </si>
  <si>
    <t xml:space="preserve">De laatste 8</t>
  </si>
  <si>
    <t xml:space="preserve">De laatste 4</t>
  </si>
  <si>
    <t xml:space="preserve">Finale</t>
  </si>
  <si>
    <t xml:space="preserve">Wereldkampioen</t>
  </si>
  <si>
    <t xml:space="preserve">De Bonusrvagen</t>
  </si>
  <si>
    <t xml:space="preserve">Welk percentage van alle(!) strafschoppen wordt gemist?</t>
  </si>
  <si>
    <t xml:space="preserve">afgerond op heel getal</t>
  </si>
  <si>
    <t xml:space="preserve">Hoeveel doelpunten maakt Oranje?</t>
  </si>
  <si>
    <t xml:space="preserve">incl strafschoppen</t>
  </si>
  <si>
    <t xml:space="preserve">Hoeveel rode kaarten in het toernooi?</t>
  </si>
  <si>
    <t xml:space="preserve">2x geel = 1 rood</t>
  </si>
  <si>
    <t xml:space="preserve">Groepsfase</t>
  </si>
  <si>
    <t xml:space="preserve">72 toto’s</t>
  </si>
  <si>
    <t xml:space="preserve">22 uitslagen</t>
  </si>
  <si>
    <t xml:space="preserve">Helemaal goed</t>
  </si>
  <si>
    <t xml:space="preserve">1 score goed</t>
  </si>
  <si>
    <t xml:space="preserve">12 groepstanden</t>
  </si>
  <si>
    <t xml:space="preserve">Winnaar goed</t>
  </si>
  <si>
    <t xml:space="preserve">Nummer 2</t>
  </si>
  <si>
    <t xml:space="preserve">Nummer 3</t>
  </si>
  <si>
    <t xml:space="preserve">Laatste goed</t>
  </si>
  <si>
    <t xml:space="preserve">Knock-outfase</t>
  </si>
  <si>
    <t xml:space="preserve">Laatste 32</t>
  </si>
  <si>
    <t xml:space="preserve">slaan we over</t>
  </si>
  <si>
    <t xml:space="preserve">Laatste 16</t>
  </si>
  <si>
    <t xml:space="preserve">Per goed land</t>
  </si>
  <si>
    <t xml:space="preserve">Laatste 8</t>
  </si>
  <si>
    <t xml:space="preserve">Laatste 4</t>
  </si>
  <si>
    <t xml:space="preserve">goed</t>
  </si>
  <si>
    <t xml:space="preserve">Bonusvragen</t>
  </si>
  <si>
    <t xml:space="preserve">Vraag 1</t>
  </si>
  <si>
    <t xml:space="preserve">Max 50</t>
  </si>
  <si>
    <t xml:space="preserve">-1 per % mis</t>
  </si>
  <si>
    <t xml:space="preserve">Vraag 2</t>
  </si>
  <si>
    <t xml:space="preserve">-5 per doelpunt mis</t>
  </si>
  <si>
    <t xml:space="preserve">Vraag 3</t>
  </si>
  <si>
    <t xml:space="preserve">-5 per kaart mis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</si>
</sst>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d\ dd\ mmmm"/>
    <numFmt numFmtId="166" formatCode="hh:mm"/>
    <numFmt numFmtId="167" formatCode="dd/mm/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vertAlign val="superscript"/>
      <sz val="10"/>
      <name val="Arial"/>
      <family val="2"/>
      <charset val="1"/>
    </font>
    <font>
      <sz val="7"/>
      <name val="Arial"/>
      <family val="2"/>
      <charset val="1"/>
    </font>
    <font>
      <b val="true"/>
      <sz val="15"/>
      <name val="Arial"/>
      <family val="2"/>
      <charset val="1"/>
    </font>
    <font>
      <sz val="10"/>
      <color rgb="FF000000"/>
      <name val="Arial"/>
      <family val="2"/>
      <charset val="1"/>
    </font>
  </fonts>
  <fills count="22">
    <fill>
      <patternFill patternType="none"/>
    </fill>
    <fill>
      <patternFill patternType="gray125"/>
    </fill>
    <fill>
      <patternFill patternType="solid">
        <fgColor rgb="FFDDDDDD"/>
        <bgColor rgb="FFEEEEEE"/>
      </patternFill>
    </fill>
    <fill>
      <patternFill patternType="solid">
        <fgColor rgb="FFFF0000"/>
        <bgColor rgb="FFA52A2A"/>
      </patternFill>
    </fill>
    <fill>
      <patternFill patternType="solid">
        <fgColor rgb="FFFFFF00"/>
        <bgColor rgb="FFFFFF00"/>
      </patternFill>
    </fill>
    <fill>
      <patternFill patternType="solid">
        <fgColor rgb="FF00CC00"/>
        <bgColor rgb="FF00CC33"/>
      </patternFill>
    </fill>
    <fill>
      <patternFill patternType="solid">
        <fgColor rgb="FF0000FF"/>
        <bgColor rgb="FF0000FF"/>
      </patternFill>
    </fill>
    <fill>
      <patternFill patternType="solid">
        <fgColor rgb="FFFF3399"/>
        <bgColor rgb="FFE9655F"/>
      </patternFill>
    </fill>
    <fill>
      <patternFill patternType="solid">
        <fgColor rgb="FFFF9900"/>
        <bgColor rgb="FFFFCC00"/>
      </patternFill>
    </fill>
    <fill>
      <patternFill patternType="solid">
        <fgColor rgb="FFADFF2F"/>
        <bgColor rgb="FFCCFF66"/>
      </patternFill>
    </fill>
    <fill>
      <patternFill patternType="solid">
        <fgColor rgb="FF7FFFD4"/>
        <bgColor rgb="FFCCFFFF"/>
      </patternFill>
    </fill>
    <fill>
      <patternFill patternType="solid">
        <fgColor rgb="FFA52A2A"/>
        <bgColor rgb="FF993366"/>
      </patternFill>
    </fill>
    <fill>
      <patternFill patternType="solid">
        <fgColor rgb="FFFFFF70"/>
        <bgColor rgb="FFCCFF66"/>
      </patternFill>
    </fill>
    <fill>
      <patternFill patternType="solid">
        <fgColor rgb="FFE9655F"/>
        <bgColor rgb="FFFF6600"/>
      </patternFill>
    </fill>
    <fill>
      <patternFill patternType="solid">
        <fgColor rgb="FF6175BA"/>
        <bgColor rgb="FF808080"/>
      </patternFill>
    </fill>
    <fill>
      <patternFill patternType="solid">
        <fgColor rgb="FFEEEEEE"/>
        <bgColor rgb="FFFFFFFF"/>
      </patternFill>
    </fill>
    <fill>
      <patternFill patternType="solid">
        <fgColor rgb="FF000000"/>
        <bgColor rgb="FF003300"/>
      </patternFill>
    </fill>
    <fill>
      <patternFill patternType="solid">
        <fgColor rgb="FF00CC33"/>
        <bgColor rgb="FF00CC00"/>
      </patternFill>
    </fill>
    <fill>
      <patternFill patternType="solid">
        <fgColor rgb="FF00CCFF"/>
        <bgColor rgb="FF33CCCC"/>
      </patternFill>
    </fill>
    <fill>
      <patternFill patternType="solid">
        <fgColor rgb="FFCCFF66"/>
        <bgColor rgb="FFADFF2F"/>
      </patternFill>
    </fill>
    <fill>
      <patternFill patternType="solid">
        <fgColor rgb="FFFFCC00"/>
        <bgColor rgb="FFFFFF00"/>
      </patternFill>
    </fill>
    <fill>
      <patternFill patternType="solid">
        <fgColor rgb="FFFF6600"/>
        <bgColor rgb="FFE9655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1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15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5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15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8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9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1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3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4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15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5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color rgb="FFFFFFFF"/>
      </font>
      <fill>
        <patternFill>
          <bgColor rgb="FFFF0000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color rgb="FF000000"/>
      </font>
      <fill>
        <patternFill>
          <bgColor rgb="FFFFFF00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color rgb="FFFFFFFF"/>
      </font>
      <fill>
        <patternFill>
          <bgColor rgb="FF0000FF"/>
        </patternFill>
      </fill>
      <border diagonalUp="false" diagonalDown="false">
        <left style="thin"/>
        <right style="thin"/>
        <top style="thin"/>
        <bottom style="thin"/>
        <diagonal/>
      </border>
    </dxf>
  </dxfs>
  <colors>
    <indexedColors>
      <rgbColor rgb="FF000000"/>
      <rgbColor rgb="FFFFFFFF"/>
      <rgbColor rgb="FFFF0000"/>
      <rgbColor rgb="FF00CC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E9655F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70"/>
      <rgbColor rgb="FF7FFFD4"/>
      <rgbColor rgb="FFFF99CC"/>
      <rgbColor rgb="FFCC99FF"/>
      <rgbColor rgb="FFFFCC99"/>
      <rgbColor rgb="FF3366FF"/>
      <rgbColor rgb="FF33CCCC"/>
      <rgbColor rgb="FFADFF2F"/>
      <rgbColor rgb="FFFFCC00"/>
      <rgbColor rgb="FFFF9900"/>
      <rgbColor rgb="FFFF6600"/>
      <rgbColor rgb="FF6175BA"/>
      <rgbColor rgb="FF969696"/>
      <rgbColor rgb="FF003366"/>
      <rgbColor rgb="FF00CC33"/>
      <rgbColor rgb="FF003300"/>
      <rgbColor rgb="FF333300"/>
      <rgbColor rgb="FFA52A2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8"/>
  <sheetViews>
    <sheetView showFormulas="false" showGridLines="true" showRowColHeaders="true" showZeros="true" rightToLeft="false" tabSelected="true" showOutlineSymbols="true" defaultGridColor="true" view="normal" topLeftCell="A13" colorId="64" zoomScale="125" zoomScaleNormal="125" zoomScalePageLayoutView="100" workbookViewId="0">
      <selection pane="topLeft" activeCell="D39" activeCellId="0" sqref="D3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23"/>
    <col collapsed="false" customWidth="true" hidden="false" outlineLevel="0" max="8" min="8" style="0" width="14.02"/>
  </cols>
  <sheetData>
    <row r="2" customFormat="false" ht="12.8" hidden="false" customHeight="false" outlineLevel="0" collapsed="false">
      <c r="B2" s="0" t="s">
        <v>0</v>
      </c>
    </row>
    <row r="4" customFormat="false" ht="12.8" hidden="false" customHeight="false" outlineLevel="0" collapsed="false">
      <c r="B4" s="0" t="s">
        <v>1</v>
      </c>
    </row>
    <row r="5" customFormat="false" ht="12.8" hidden="false" customHeight="false" outlineLevel="0" collapsed="false">
      <c r="B5" s="0" t="s">
        <v>2</v>
      </c>
    </row>
    <row r="7" customFormat="false" ht="12.8" hidden="false" customHeight="false" outlineLevel="0" collapsed="false">
      <c r="B7" s="0" t="s">
        <v>3</v>
      </c>
    </row>
    <row r="8" customFormat="false" ht="12.8" hidden="false" customHeight="false" outlineLevel="0" collapsed="false">
      <c r="B8" s="0" t="s">
        <v>4</v>
      </c>
    </row>
    <row r="10" customFormat="false" ht="12.8" hidden="false" customHeight="false" outlineLevel="0" collapsed="false">
      <c r="B10" s="0" t="s">
        <v>5</v>
      </c>
    </row>
    <row r="11" customFormat="false" ht="12.8" hidden="false" customHeight="false" outlineLevel="0" collapsed="false">
      <c r="B11" s="0" t="s">
        <v>6</v>
      </c>
    </row>
    <row r="13" customFormat="false" ht="12.8" hidden="false" customHeight="false" outlineLevel="0" collapsed="false">
      <c r="B13" s="0" t="s">
        <v>7</v>
      </c>
    </row>
    <row r="14" customFormat="false" ht="12.8" hidden="false" customHeight="false" outlineLevel="0" collapsed="false">
      <c r="B14" s="0" t="s">
        <v>8</v>
      </c>
    </row>
    <row r="16" customFormat="false" ht="12.8" hidden="false" customHeight="false" outlineLevel="0" collapsed="false">
      <c r="B16" s="0" t="s">
        <v>9</v>
      </c>
    </row>
    <row r="17" customFormat="false" ht="12.8" hidden="false" customHeight="false" outlineLevel="0" collapsed="false">
      <c r="B17" s="0" t="s">
        <v>10</v>
      </c>
    </row>
    <row r="18" customFormat="false" ht="12.8" hidden="false" customHeight="false" outlineLevel="0" collapsed="false">
      <c r="B18" s="0" t="s">
        <v>11</v>
      </c>
    </row>
    <row r="20" customFormat="false" ht="12.8" hidden="false" customHeight="false" outlineLevel="0" collapsed="false">
      <c r="B20" s="0" t="s">
        <v>12</v>
      </c>
    </row>
    <row r="21" customFormat="false" ht="12.8" hidden="false" customHeight="false" outlineLevel="0" collapsed="false">
      <c r="B21" s="0" t="s">
        <v>13</v>
      </c>
    </row>
    <row r="22" customFormat="false" ht="12.8" hidden="false" customHeight="false" outlineLevel="0" collapsed="false">
      <c r="B22" s="0" t="s">
        <v>14</v>
      </c>
    </row>
    <row r="24" customFormat="false" ht="12.8" hidden="false" customHeight="false" outlineLevel="0" collapsed="false">
      <c r="B24" s="0" t="s">
        <v>15</v>
      </c>
    </row>
    <row r="25" customFormat="false" ht="12.8" hidden="false" customHeight="false" outlineLevel="0" collapsed="false">
      <c r="B25" s="0" t="s">
        <v>16</v>
      </c>
    </row>
    <row r="27" customFormat="false" ht="12.8" hidden="false" customHeight="false" outlineLevel="0" collapsed="false">
      <c r="B27" s="0" t="s">
        <v>17</v>
      </c>
    </row>
    <row r="28" customFormat="false" ht="12.8" hidden="false" customHeight="false" outlineLevel="0" collapsed="false">
      <c r="B28" s="0" t="s">
        <v>18</v>
      </c>
    </row>
    <row r="29" customFormat="false" ht="12.8" hidden="false" customHeight="false" outlineLevel="0" collapsed="false">
      <c r="B29" s="0" t="s">
        <v>19</v>
      </c>
    </row>
    <row r="31" customFormat="false" ht="12.8" hidden="false" customHeight="false" outlineLevel="0" collapsed="false">
      <c r="B31" s="0" t="s">
        <v>20</v>
      </c>
    </row>
    <row r="33" customFormat="false" ht="12.8" hidden="false" customHeight="false" outlineLevel="0" collapsed="false">
      <c r="B33" s="0" t="s">
        <v>21</v>
      </c>
    </row>
    <row r="35" customFormat="false" ht="12.8" hidden="false" customHeight="false" outlineLevel="0" collapsed="false">
      <c r="B35" s="0" t="s">
        <v>22</v>
      </c>
    </row>
    <row r="38" customFormat="false" ht="12.8" hidden="false" customHeight="false" outlineLevel="0" collapsed="false">
      <c r="B38" s="1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N104"/>
  <sheetViews>
    <sheetView showFormulas="false" showGridLines="true" showRowColHeaders="true" showZeros="true" rightToLeft="false" tabSelected="false" showOutlineSymbols="true" defaultGridColor="true" view="normal" topLeftCell="A79" colorId="64" zoomScale="125" zoomScaleNormal="125" zoomScalePageLayoutView="100" workbookViewId="0">
      <selection pane="topLeft" activeCell="N104" activeCellId="0" sqref="N10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2" width="4.39"/>
    <col collapsed="false" customWidth="true" hidden="false" outlineLevel="0" max="10" min="2" style="3" width="11.24"/>
    <col collapsed="false" customWidth="true" hidden="false" outlineLevel="0" max="13" min="11" style="2" width="11.24"/>
    <col collapsed="false" customWidth="true" hidden="false" outlineLevel="0" max="14" min="14" style="4" width="4.67"/>
  </cols>
  <sheetData>
    <row r="2" customFormat="false" ht="12.8" hidden="false" customHeight="false" outlineLevel="0" collapsed="false">
      <c r="A2" s="3"/>
      <c r="B2" s="5" t="s">
        <v>24</v>
      </c>
      <c r="C2" s="5" t="s">
        <v>25</v>
      </c>
      <c r="D2" s="5" t="s">
        <v>26</v>
      </c>
      <c r="E2" s="5" t="s">
        <v>27</v>
      </c>
      <c r="F2" s="5" t="s">
        <v>28</v>
      </c>
      <c r="G2" s="5" t="s">
        <v>29</v>
      </c>
      <c r="H2" s="5" t="s">
        <v>30</v>
      </c>
      <c r="I2" s="5" t="s">
        <v>31</v>
      </c>
      <c r="J2" s="5" t="s">
        <v>32</v>
      </c>
      <c r="K2" s="5" t="s">
        <v>33</v>
      </c>
      <c r="L2" s="5" t="s">
        <v>34</v>
      </c>
      <c r="M2" s="5" t="s">
        <v>35</v>
      </c>
    </row>
    <row r="3" customFormat="false" ht="12.8" hidden="false" customHeight="false" outlineLevel="0" collapsed="false">
      <c r="B3" s="6" t="s">
        <v>36</v>
      </c>
      <c r="C3" s="7" t="s">
        <v>37</v>
      </c>
      <c r="D3" s="8" t="s">
        <v>38</v>
      </c>
      <c r="E3" s="9" t="s">
        <v>39</v>
      </c>
      <c r="F3" s="10" t="s">
        <v>40</v>
      </c>
      <c r="G3" s="11" t="s">
        <v>41</v>
      </c>
      <c r="H3" s="12" t="s">
        <v>42</v>
      </c>
      <c r="I3" s="13" t="s">
        <v>43</v>
      </c>
      <c r="J3" s="14" t="s">
        <v>44</v>
      </c>
      <c r="K3" s="15" t="s">
        <v>45</v>
      </c>
      <c r="L3" s="16" t="s">
        <v>46</v>
      </c>
      <c r="M3" s="17" t="s">
        <v>47</v>
      </c>
    </row>
    <row r="4" customFormat="false" ht="12.8" hidden="false" customHeight="false" outlineLevel="0" collapsed="false">
      <c r="B4" s="6" t="s">
        <v>48</v>
      </c>
      <c r="C4" s="7" t="s">
        <v>49</v>
      </c>
      <c r="D4" s="8" t="s">
        <v>50</v>
      </c>
      <c r="E4" s="9" t="s">
        <v>51</v>
      </c>
      <c r="F4" s="10" t="s">
        <v>52</v>
      </c>
      <c r="G4" s="11" t="s">
        <v>53</v>
      </c>
      <c r="H4" s="12" t="s">
        <v>54</v>
      </c>
      <c r="I4" s="13" t="s">
        <v>55</v>
      </c>
      <c r="J4" s="14" t="s">
        <v>56</v>
      </c>
      <c r="K4" s="15" t="s">
        <v>57</v>
      </c>
      <c r="L4" s="16" t="s">
        <v>58</v>
      </c>
      <c r="M4" s="17" t="s">
        <v>59</v>
      </c>
    </row>
    <row r="5" customFormat="false" ht="12.8" hidden="false" customHeight="false" outlineLevel="0" collapsed="false">
      <c r="B5" s="6" t="s">
        <v>60</v>
      </c>
      <c r="C5" s="7" t="s">
        <v>61</v>
      </c>
      <c r="D5" s="8" t="s">
        <v>62</v>
      </c>
      <c r="E5" s="9" t="s">
        <v>63</v>
      </c>
      <c r="F5" s="10" t="s">
        <v>64</v>
      </c>
      <c r="G5" s="11" t="s">
        <v>65</v>
      </c>
      <c r="H5" s="12" t="s">
        <v>66</v>
      </c>
      <c r="I5" s="13" t="s">
        <v>67</v>
      </c>
      <c r="J5" s="14" t="s">
        <v>68</v>
      </c>
      <c r="K5" s="15" t="s">
        <v>69</v>
      </c>
      <c r="L5" s="16" t="s">
        <v>70</v>
      </c>
      <c r="M5" s="17" t="s">
        <v>71</v>
      </c>
    </row>
    <row r="6" customFormat="false" ht="12.8" hidden="false" customHeight="false" outlineLevel="0" collapsed="false">
      <c r="B6" s="6" t="s">
        <v>72</v>
      </c>
      <c r="C6" s="7" t="s">
        <v>73</v>
      </c>
      <c r="D6" s="8" t="s">
        <v>74</v>
      </c>
      <c r="E6" s="9" t="s">
        <v>75</v>
      </c>
      <c r="F6" s="10" t="s">
        <v>76</v>
      </c>
      <c r="G6" s="11" t="s">
        <v>77</v>
      </c>
      <c r="H6" s="12" t="s">
        <v>78</v>
      </c>
      <c r="I6" s="13" t="s">
        <v>79</v>
      </c>
      <c r="J6" s="14" t="s">
        <v>80</v>
      </c>
      <c r="K6" s="15" t="s">
        <v>81</v>
      </c>
      <c r="L6" s="16" t="s">
        <v>82</v>
      </c>
      <c r="M6" s="17" t="s">
        <v>83</v>
      </c>
    </row>
    <row r="7" customFormat="false" ht="12.8" hidden="false" customHeight="false" outlineLevel="0" collapsed="false">
      <c r="K7" s="3"/>
      <c r="L7" s="3"/>
      <c r="M7" s="3"/>
    </row>
    <row r="8" customFormat="false" ht="12.8" hidden="false" customHeight="false" outlineLevel="0" collapsed="false">
      <c r="B8" s="5" t="s">
        <v>84</v>
      </c>
      <c r="C8" s="5" t="s">
        <v>85</v>
      </c>
      <c r="D8" s="5" t="s">
        <v>86</v>
      </c>
      <c r="E8" s="5" t="s">
        <v>87</v>
      </c>
      <c r="F8" s="5" t="s">
        <v>88</v>
      </c>
      <c r="G8" s="5" t="s">
        <v>89</v>
      </c>
      <c r="H8" s="5" t="s">
        <v>90</v>
      </c>
      <c r="I8" s="5"/>
      <c r="J8" s="5" t="s">
        <v>91</v>
      </c>
    </row>
    <row r="9" customFormat="false" ht="12.8" hidden="false" customHeight="false" outlineLevel="0" collapsed="false">
      <c r="B9" s="18" t="n">
        <v>45819</v>
      </c>
      <c r="C9" s="19" t="n">
        <v>1</v>
      </c>
      <c r="D9" s="20" t="n">
        <v>0.875</v>
      </c>
      <c r="E9" s="19" t="s">
        <v>92</v>
      </c>
      <c r="F9" s="19" t="str">
        <f aca="false">B3</f>
        <v>Mexico</v>
      </c>
      <c r="G9" s="21" t="str">
        <f aca="false">B5</f>
        <v>Zuid Afrika</v>
      </c>
      <c r="H9" s="19" t="s">
        <v>93</v>
      </c>
      <c r="I9" s="19" t="s">
        <v>93</v>
      </c>
      <c r="J9" s="19" t="str">
        <f aca="false">IF(H9="-","-",(_xlfn.IFS(H9=I9,3,H9&gt;I9,1,H9&lt;I9,2)))</f>
        <v>-</v>
      </c>
    </row>
    <row r="10" customFormat="false" ht="12.8" hidden="false" customHeight="false" outlineLevel="0" collapsed="false">
      <c r="B10" s="22" t="n">
        <v>45820</v>
      </c>
      <c r="C10" s="23" t="n">
        <v>2</v>
      </c>
      <c r="D10" s="24" t="n">
        <v>0.166666666666667</v>
      </c>
      <c r="E10" s="23" t="s">
        <v>94</v>
      </c>
      <c r="F10" s="21" t="str">
        <f aca="false">B4</f>
        <v>Zuid Korea</v>
      </c>
      <c r="G10" s="21" t="str">
        <f aca="false">B6</f>
        <v>Tsjechië</v>
      </c>
      <c r="H10" s="25" t="s">
        <v>93</v>
      </c>
      <c r="I10" s="25" t="s">
        <v>93</v>
      </c>
      <c r="J10" s="19" t="str">
        <f aca="false">IF(H10="-","-",(_xlfn.IFS(H10=I10,3,H10&gt;I10,1,H10&lt;I10,2)))</f>
        <v>-</v>
      </c>
      <c r="M10" s="5" t="s">
        <v>24</v>
      </c>
    </row>
    <row r="11" customFormat="false" ht="12.8" hidden="false" customHeight="false" outlineLevel="0" collapsed="false">
      <c r="B11" s="22"/>
      <c r="C11" s="23" t="n">
        <v>3</v>
      </c>
      <c r="D11" s="24" t="n">
        <v>0.875</v>
      </c>
      <c r="E11" s="23" t="s">
        <v>95</v>
      </c>
      <c r="F11" s="19" t="str">
        <f aca="false">C3</f>
        <v>Canada</v>
      </c>
      <c r="G11" s="26" t="str">
        <f aca="false">C6</f>
        <v>Bosnië &amp; Hz</v>
      </c>
      <c r="H11" s="25" t="s">
        <v>93</v>
      </c>
      <c r="I11" s="25" t="s">
        <v>93</v>
      </c>
      <c r="J11" s="19" t="str">
        <f aca="false">IF(H11="-","-",(_xlfn.IFS(H11=I11,3,H11&gt;I11,1,H11&lt;I11,2)))</f>
        <v>-</v>
      </c>
      <c r="L11" s="4"/>
      <c r="M11" s="6" t="s">
        <v>36</v>
      </c>
      <c r="N11" s="27"/>
    </row>
    <row r="12" customFormat="false" ht="12.8" hidden="false" customHeight="false" outlineLevel="0" collapsed="false">
      <c r="B12" s="18" t="n">
        <v>45821</v>
      </c>
      <c r="C12" s="19" t="n">
        <v>4</v>
      </c>
      <c r="D12" s="20" t="n">
        <v>0.125</v>
      </c>
      <c r="E12" s="19" t="s">
        <v>96</v>
      </c>
      <c r="F12" s="19" t="str">
        <f aca="false">E3</f>
        <v>USA</v>
      </c>
      <c r="G12" s="28" t="str">
        <f aca="false">E5</f>
        <v>Paraguay</v>
      </c>
      <c r="H12" s="19" t="s">
        <v>93</v>
      </c>
      <c r="I12" s="19" t="s">
        <v>93</v>
      </c>
      <c r="J12" s="19" t="str">
        <f aca="false">IF(H12="-","-",(_xlfn.IFS(H12=I12,3,H12&gt;I12,1,H12&lt;I12,2)))</f>
        <v>-</v>
      </c>
      <c r="M12" s="6" t="s">
        <v>48</v>
      </c>
      <c r="N12" s="27"/>
    </row>
    <row r="13" customFormat="false" ht="12.8" hidden="false" customHeight="false" outlineLevel="0" collapsed="false">
      <c r="B13" s="18"/>
      <c r="C13" s="19" t="n">
        <v>5</v>
      </c>
      <c r="D13" s="20" t="n">
        <v>0.25</v>
      </c>
      <c r="E13" s="19" t="s">
        <v>97</v>
      </c>
      <c r="F13" s="28" t="str">
        <f aca="false">E4</f>
        <v>Australië</v>
      </c>
      <c r="G13" s="28" t="str">
        <f aca="false">E6</f>
        <v>Turkije</v>
      </c>
      <c r="H13" s="25" t="s">
        <v>93</v>
      </c>
      <c r="I13" s="25" t="s">
        <v>93</v>
      </c>
      <c r="J13" s="19" t="str">
        <f aca="false">IF(H13="-","-",(_xlfn.IFS(H13=I13,3,H13&gt;I13,1,H13&lt;I13,2)))</f>
        <v>-</v>
      </c>
      <c r="L13" s="4"/>
      <c r="M13" s="6" t="s">
        <v>60</v>
      </c>
      <c r="N13" s="27"/>
    </row>
    <row r="14" customFormat="false" ht="12.8" hidden="false" customHeight="false" outlineLevel="0" collapsed="false">
      <c r="B14" s="18"/>
      <c r="C14" s="19" t="n">
        <v>6</v>
      </c>
      <c r="D14" s="20" t="n">
        <v>0.875</v>
      </c>
      <c r="E14" s="19" t="s">
        <v>98</v>
      </c>
      <c r="F14" s="26" t="str">
        <f aca="false">C5</f>
        <v>Qatar</v>
      </c>
      <c r="G14" s="26" t="str">
        <f aca="false">C4</f>
        <v>Zwitserland</v>
      </c>
      <c r="H14" s="25" t="s">
        <v>93</v>
      </c>
      <c r="I14" s="25" t="s">
        <v>93</v>
      </c>
      <c r="J14" s="19" t="str">
        <f aca="false">IF(H14="-","-",(_xlfn.IFS(H14=I14,3,H14&gt;I14,1,H14&lt;I14,2)))</f>
        <v>-</v>
      </c>
      <c r="M14" s="6" t="s">
        <v>72</v>
      </c>
      <c r="N14" s="27"/>
    </row>
    <row r="15" customFormat="false" ht="12.8" hidden="false" customHeight="false" outlineLevel="0" collapsed="false">
      <c r="B15" s="22" t="n">
        <v>45822</v>
      </c>
      <c r="C15" s="23" t="n">
        <v>7</v>
      </c>
      <c r="D15" s="24" t="n">
        <v>0</v>
      </c>
      <c r="E15" s="23" t="s">
        <v>99</v>
      </c>
      <c r="F15" s="29" t="str">
        <f aca="false">D3</f>
        <v>Bazilië</v>
      </c>
      <c r="G15" s="29" t="str">
        <f aca="false">D4</f>
        <v>Marokko</v>
      </c>
      <c r="H15" s="19" t="s">
        <v>93</v>
      </c>
      <c r="I15" s="19" t="s">
        <v>93</v>
      </c>
      <c r="J15" s="19" t="str">
        <f aca="false">IF(H15="-","-",(_xlfn.IFS(H15=I15,3,H15&gt;I15,1,H15&lt;I15,2)))</f>
        <v>-</v>
      </c>
    </row>
    <row r="16" customFormat="false" ht="12.8" hidden="false" customHeight="false" outlineLevel="0" collapsed="false">
      <c r="B16" s="22"/>
      <c r="C16" s="23" t="n">
        <v>8</v>
      </c>
      <c r="D16" s="24" t="n">
        <v>0.125</v>
      </c>
      <c r="E16" s="30" t="s">
        <v>100</v>
      </c>
      <c r="F16" s="29" t="str">
        <f aca="false">D6</f>
        <v>Haïti</v>
      </c>
      <c r="G16" s="29" t="str">
        <f aca="false">D5</f>
        <v>Schotland</v>
      </c>
      <c r="H16" s="25" t="s">
        <v>93</v>
      </c>
      <c r="I16" s="25" t="s">
        <v>93</v>
      </c>
      <c r="J16" s="19" t="str">
        <f aca="false">IF(H16="-","-",(_xlfn.IFS(H16=I16,3,H16&gt;I16,1,H16&lt;I16,2)))</f>
        <v>-</v>
      </c>
      <c r="M16" s="5" t="s">
        <v>25</v>
      </c>
    </row>
    <row r="17" customFormat="false" ht="12.8" hidden="false" customHeight="false" outlineLevel="0" collapsed="false">
      <c r="B17" s="22"/>
      <c r="C17" s="23" t="n">
        <v>9</v>
      </c>
      <c r="D17" s="24" t="n">
        <v>0.791666666666667</v>
      </c>
      <c r="E17" s="23" t="s">
        <v>101</v>
      </c>
      <c r="F17" s="31" t="str">
        <f aca="false">F3</f>
        <v>Duitsland</v>
      </c>
      <c r="G17" s="31" t="str">
        <f aca="false">F6</f>
        <v>Curaçao</v>
      </c>
      <c r="H17" s="32" t="s">
        <v>93</v>
      </c>
      <c r="I17" s="32" t="s">
        <v>93</v>
      </c>
      <c r="J17" s="19" t="str">
        <f aca="false">IF(H17="-","-",(_xlfn.IFS(H17=I17,3,H17&gt;I17,1,H17&lt;I17,2)))</f>
        <v>-</v>
      </c>
      <c r="M17" s="7" t="s">
        <v>37</v>
      </c>
      <c r="N17" s="27"/>
    </row>
    <row r="18" customFormat="false" ht="12.8" hidden="false" customHeight="false" outlineLevel="0" collapsed="false">
      <c r="B18" s="22"/>
      <c r="C18" s="23" t="n">
        <v>10</v>
      </c>
      <c r="D18" s="24" t="n">
        <v>0.916666666666667</v>
      </c>
      <c r="E18" s="23" t="s">
        <v>102</v>
      </c>
      <c r="F18" s="33" t="str">
        <f aca="false">G3</f>
        <v>Nederland</v>
      </c>
      <c r="G18" s="33" t="str">
        <f aca="false">G4</f>
        <v>Japan</v>
      </c>
      <c r="H18" s="19" t="s">
        <v>93</v>
      </c>
      <c r="I18" s="19" t="s">
        <v>93</v>
      </c>
      <c r="J18" s="19" t="str">
        <f aca="false">IF(H18="-","-",(_xlfn.IFS(H18=I18,3,H18&gt;I18,1,H18&lt;I18,2)))</f>
        <v>-</v>
      </c>
      <c r="M18" s="7" t="s">
        <v>49</v>
      </c>
      <c r="N18" s="27"/>
    </row>
    <row r="19" customFormat="false" ht="12.8" hidden="false" customHeight="false" outlineLevel="0" collapsed="false">
      <c r="B19" s="18" t="n">
        <v>45823</v>
      </c>
      <c r="C19" s="19" t="n">
        <v>11</v>
      </c>
      <c r="D19" s="20" t="n">
        <v>0.0416666666666667</v>
      </c>
      <c r="E19" s="19" t="s">
        <v>103</v>
      </c>
      <c r="F19" s="31" t="str">
        <f aca="false">F5</f>
        <v>Ivoorkust</v>
      </c>
      <c r="G19" s="31" t="str">
        <f aca="false">F4</f>
        <v>Equador</v>
      </c>
      <c r="H19" s="25" t="s">
        <v>93</v>
      </c>
      <c r="I19" s="25" t="s">
        <v>93</v>
      </c>
      <c r="J19" s="19" t="str">
        <f aca="false">IF(H19="-","-",(_xlfn.IFS(H19=I19,3,H19&gt;I19,1,H19&lt;I19,2)))</f>
        <v>-</v>
      </c>
      <c r="M19" s="7" t="s">
        <v>61</v>
      </c>
      <c r="N19" s="27"/>
    </row>
    <row r="20" customFormat="false" ht="12.8" hidden="false" customHeight="false" outlineLevel="0" collapsed="false">
      <c r="B20" s="18"/>
      <c r="C20" s="19" t="n">
        <v>12</v>
      </c>
      <c r="D20" s="20" t="n">
        <v>0.166666666666667</v>
      </c>
      <c r="E20" s="19" t="s">
        <v>104</v>
      </c>
      <c r="F20" s="33" t="str">
        <f aca="false">G6</f>
        <v>Zweden</v>
      </c>
      <c r="G20" s="33" t="str">
        <f aca="false">G5</f>
        <v>Tunesië</v>
      </c>
      <c r="H20" s="32" t="s">
        <v>93</v>
      </c>
      <c r="I20" s="32" t="s">
        <v>93</v>
      </c>
      <c r="J20" s="19" t="str">
        <f aca="false">IF(H20="-","-",(_xlfn.IFS(H20=I20,3,H20&gt;I20,1,H20&lt;I20,2)))</f>
        <v>-</v>
      </c>
      <c r="M20" s="7" t="s">
        <v>73</v>
      </c>
      <c r="N20" s="27"/>
    </row>
    <row r="21" customFormat="false" ht="12.8" hidden="false" customHeight="false" outlineLevel="0" collapsed="false">
      <c r="B21" s="18"/>
      <c r="C21" s="19" t="n">
        <v>13</v>
      </c>
      <c r="D21" s="20" t="n">
        <v>0.75</v>
      </c>
      <c r="E21" s="19" t="s">
        <v>105</v>
      </c>
      <c r="F21" s="34" t="str">
        <f aca="false">I3</f>
        <v>Spanje</v>
      </c>
      <c r="G21" s="34" t="str">
        <f aca="false">I6</f>
        <v>Kaapverdië</v>
      </c>
      <c r="H21" s="25" t="s">
        <v>93</v>
      </c>
      <c r="I21" s="25" t="s">
        <v>93</v>
      </c>
      <c r="J21" s="19" t="str">
        <f aca="false">IF(H21="-","-",(_xlfn.IFS(H21=I21,3,H21&gt;I21,1,H21&lt;I21,2)))</f>
        <v>-</v>
      </c>
    </row>
    <row r="22" customFormat="false" ht="12.8" hidden="false" customHeight="false" outlineLevel="0" collapsed="false">
      <c r="B22" s="18"/>
      <c r="C22" s="19" t="n">
        <v>14</v>
      </c>
      <c r="D22" s="20" t="n">
        <v>0.875</v>
      </c>
      <c r="E22" s="19" t="s">
        <v>106</v>
      </c>
      <c r="F22" s="35" t="str">
        <f aca="false">H3</f>
        <v>België</v>
      </c>
      <c r="G22" s="35" t="str">
        <f aca="false">H5</f>
        <v>Egypte</v>
      </c>
      <c r="H22" s="19" t="s">
        <v>93</v>
      </c>
      <c r="I22" s="19" t="s">
        <v>93</v>
      </c>
      <c r="J22" s="19" t="str">
        <f aca="false">IF(H22="-","-",(_xlfn.IFS(H22=I22,3,H22&gt;I22,1,H22&lt;I22,2)))</f>
        <v>-</v>
      </c>
      <c r="M22" s="5" t="s">
        <v>26</v>
      </c>
    </row>
    <row r="23" customFormat="false" ht="12.8" hidden="false" customHeight="false" outlineLevel="0" collapsed="false">
      <c r="B23" s="22" t="n">
        <v>45824</v>
      </c>
      <c r="C23" s="23" t="n">
        <v>15</v>
      </c>
      <c r="D23" s="24" t="n">
        <v>0</v>
      </c>
      <c r="E23" s="23" t="s">
        <v>107</v>
      </c>
      <c r="F23" s="34" t="str">
        <f aca="false">I5</f>
        <v>S. Arabië</v>
      </c>
      <c r="G23" s="34" t="str">
        <f aca="false">I4</f>
        <v>Uruguay</v>
      </c>
      <c r="H23" s="25" t="s">
        <v>93</v>
      </c>
      <c r="I23" s="25" t="s">
        <v>93</v>
      </c>
      <c r="J23" s="19" t="str">
        <f aca="false">IF(H23="-","-",(_xlfn.IFS(H23=I23,3,H23&gt;I23,1,H23&lt;I23,2)))</f>
        <v>-</v>
      </c>
      <c r="M23" s="8" t="s">
        <v>38</v>
      </c>
      <c r="N23" s="27"/>
    </row>
    <row r="24" customFormat="false" ht="12.8" hidden="false" customHeight="false" outlineLevel="0" collapsed="false">
      <c r="B24" s="22"/>
      <c r="C24" s="23" t="n">
        <v>16</v>
      </c>
      <c r="D24" s="24" t="n">
        <v>0.125</v>
      </c>
      <c r="E24" s="23" t="s">
        <v>96</v>
      </c>
      <c r="F24" s="35" t="str">
        <f aca="false">H4</f>
        <v>Iran</v>
      </c>
      <c r="G24" s="35" t="str">
        <f aca="false">H6</f>
        <v>Nw-Zeeland</v>
      </c>
      <c r="H24" s="25" t="s">
        <v>93</v>
      </c>
      <c r="I24" s="25" t="s">
        <v>93</v>
      </c>
      <c r="J24" s="19" t="str">
        <f aca="false">IF(H24="-","-",(_xlfn.IFS(H24=I24,3,H24&gt;I24,1,H24&lt;I24,2)))</f>
        <v>-</v>
      </c>
      <c r="M24" s="8" t="s">
        <v>50</v>
      </c>
      <c r="N24" s="27"/>
    </row>
    <row r="25" customFormat="false" ht="12.8" hidden="false" customHeight="false" outlineLevel="0" collapsed="false">
      <c r="B25" s="22"/>
      <c r="C25" s="23" t="n">
        <v>17</v>
      </c>
      <c r="D25" s="24" t="n">
        <v>0.875</v>
      </c>
      <c r="E25" s="36" t="s">
        <v>99</v>
      </c>
      <c r="F25" s="37" t="str">
        <f aca="false">J3</f>
        <v>Frankrijk</v>
      </c>
      <c r="G25" s="37" t="str">
        <f aca="false">J4</f>
        <v>Senegal</v>
      </c>
      <c r="H25" s="25" t="s">
        <v>93</v>
      </c>
      <c r="I25" s="25" t="s">
        <v>93</v>
      </c>
      <c r="J25" s="19" t="str">
        <f aca="false">IF(H25="-","-",(_xlfn.IFS(H25=I25,3,H25&gt;I25,1,H25&lt;I25,2)))</f>
        <v>-</v>
      </c>
      <c r="M25" s="8" t="s">
        <v>62</v>
      </c>
      <c r="N25" s="27"/>
    </row>
    <row r="26" customFormat="false" ht="12.8" hidden="false" customHeight="false" outlineLevel="0" collapsed="false">
      <c r="B26" s="18" t="n">
        <v>45825</v>
      </c>
      <c r="C26" s="19" t="n">
        <v>18</v>
      </c>
      <c r="D26" s="20" t="n">
        <v>0</v>
      </c>
      <c r="E26" s="19" t="s">
        <v>100</v>
      </c>
      <c r="F26" s="37" t="str">
        <f aca="false">J6</f>
        <v>Irak</v>
      </c>
      <c r="G26" s="37" t="str">
        <f aca="false">J5</f>
        <v>Noorwegen</v>
      </c>
      <c r="H26" s="25" t="s">
        <v>93</v>
      </c>
      <c r="I26" s="25" t="s">
        <v>93</v>
      </c>
      <c r="J26" s="19" t="str">
        <f aca="false">IF(H26="-","-",(_xlfn.IFS(H26=I26,3,H26&gt;I26,1,H26&lt;I26,2)))</f>
        <v>-</v>
      </c>
      <c r="M26" s="8" t="s">
        <v>74</v>
      </c>
      <c r="N26" s="27"/>
    </row>
    <row r="27" customFormat="false" ht="12.8" hidden="false" customHeight="false" outlineLevel="0" collapsed="false">
      <c r="B27" s="18"/>
      <c r="C27" s="19" t="n">
        <v>19</v>
      </c>
      <c r="D27" s="20" t="n">
        <v>0.125</v>
      </c>
      <c r="E27" s="19" t="s">
        <v>108</v>
      </c>
      <c r="F27" s="38" t="str">
        <f aca="false">K3</f>
        <v>Argentinië</v>
      </c>
      <c r="G27" s="38" t="str">
        <f aca="false">K5</f>
        <v>Algerije</v>
      </c>
      <c r="H27" s="25" t="s">
        <v>93</v>
      </c>
      <c r="I27" s="25" t="s">
        <v>93</v>
      </c>
      <c r="J27" s="19" t="str">
        <f aca="false">IF(H27="-","-",(_xlfn.IFS(H27=I27,3,H27&gt;I27,1,H27&lt;I27,2)))</f>
        <v>-</v>
      </c>
    </row>
    <row r="28" customFormat="false" ht="12.8" hidden="false" customHeight="false" outlineLevel="0" collapsed="false">
      <c r="B28" s="18"/>
      <c r="C28" s="19" t="n">
        <v>20</v>
      </c>
      <c r="D28" s="20" t="n">
        <v>0.25</v>
      </c>
      <c r="E28" s="19" t="s">
        <v>98</v>
      </c>
      <c r="F28" s="38" t="str">
        <f aca="false">K4</f>
        <v>Oostenrijk</v>
      </c>
      <c r="G28" s="38" t="str">
        <f aca="false">K6</f>
        <v>Jordanië</v>
      </c>
      <c r="H28" s="25" t="s">
        <v>93</v>
      </c>
      <c r="I28" s="25" t="s">
        <v>93</v>
      </c>
      <c r="J28" s="19" t="str">
        <f aca="false">IF(H28="-","-",(_xlfn.IFS(H28=I28,3,H28&gt;I28,1,H28&lt;I28,2)))</f>
        <v>-</v>
      </c>
      <c r="M28" s="5" t="s">
        <v>27</v>
      </c>
    </row>
    <row r="29" customFormat="false" ht="12.8" hidden="false" customHeight="false" outlineLevel="0" collapsed="false">
      <c r="B29" s="18"/>
      <c r="C29" s="19" t="n">
        <v>21</v>
      </c>
      <c r="D29" s="20" t="n">
        <v>0.791666666666667</v>
      </c>
      <c r="E29" s="19" t="s">
        <v>101</v>
      </c>
      <c r="F29" s="39" t="str">
        <f aca="false">L3</f>
        <v>Portugal</v>
      </c>
      <c r="G29" s="39" t="str">
        <f aca="false">L6</f>
        <v>Congo</v>
      </c>
      <c r="H29" s="25" t="s">
        <v>93</v>
      </c>
      <c r="I29" s="25" t="s">
        <v>93</v>
      </c>
      <c r="J29" s="19" t="str">
        <f aca="false">IF(H29="-","-",(_xlfn.IFS(H29=I29,3,H29&gt;I29,1,H29&lt;I29,2)))</f>
        <v>-</v>
      </c>
      <c r="M29" s="9" t="s">
        <v>39</v>
      </c>
      <c r="N29" s="27"/>
    </row>
    <row r="30" customFormat="false" ht="12.8" hidden="false" customHeight="false" outlineLevel="0" collapsed="false">
      <c r="B30" s="18"/>
      <c r="C30" s="19" t="n">
        <v>22</v>
      </c>
      <c r="D30" s="20" t="n">
        <v>0.916666666666667</v>
      </c>
      <c r="E30" s="19" t="s">
        <v>102</v>
      </c>
      <c r="F30" s="40" t="str">
        <f aca="false">M3</f>
        <v>Engeland</v>
      </c>
      <c r="G30" s="40" t="str">
        <f aca="false">M4</f>
        <v>Kroatië</v>
      </c>
      <c r="H30" s="25" t="s">
        <v>93</v>
      </c>
      <c r="I30" s="25" t="s">
        <v>93</v>
      </c>
      <c r="J30" s="19" t="str">
        <f aca="false">IF(H30="-","-",(_xlfn.IFS(H30=I30,3,H30&gt;I30,1,H30&lt;I30,2)))</f>
        <v>-</v>
      </c>
      <c r="M30" s="9" t="s">
        <v>51</v>
      </c>
      <c r="N30" s="27"/>
    </row>
    <row r="31" customFormat="false" ht="12.8" hidden="false" customHeight="false" outlineLevel="0" collapsed="false">
      <c r="B31" s="22" t="n">
        <v>45826</v>
      </c>
      <c r="C31" s="23" t="n">
        <v>23</v>
      </c>
      <c r="D31" s="24" t="n">
        <v>0.0416666666666667</v>
      </c>
      <c r="E31" s="23" t="s">
        <v>95</v>
      </c>
      <c r="F31" s="40" t="str">
        <f aca="false">M6</f>
        <v>Ghana</v>
      </c>
      <c r="G31" s="40" t="str">
        <f aca="false">M5</f>
        <v>Panama</v>
      </c>
      <c r="H31" s="25" t="s">
        <v>93</v>
      </c>
      <c r="I31" s="25" t="s">
        <v>93</v>
      </c>
      <c r="J31" s="19" t="str">
        <f aca="false">IF(H31="-","-",(_xlfn.IFS(H31=I31,3,H31&gt;I31,1,H31&lt;I31,2)))</f>
        <v>-</v>
      </c>
      <c r="M31" s="9" t="s">
        <v>63</v>
      </c>
      <c r="N31" s="27"/>
    </row>
    <row r="32" customFormat="false" ht="12.8" hidden="false" customHeight="false" outlineLevel="0" collapsed="false">
      <c r="B32" s="22"/>
      <c r="C32" s="23" t="n">
        <v>24</v>
      </c>
      <c r="D32" s="24" t="n">
        <v>0.166666666666667</v>
      </c>
      <c r="E32" s="23" t="s">
        <v>92</v>
      </c>
      <c r="F32" s="39" t="str">
        <f aca="false">L5</f>
        <v>Oezbekistan</v>
      </c>
      <c r="G32" s="39" t="str">
        <f aca="false">L4</f>
        <v>Colombia</v>
      </c>
      <c r="H32" s="25" t="s">
        <v>93</v>
      </c>
      <c r="I32" s="25" t="s">
        <v>93</v>
      </c>
      <c r="J32" s="19" t="str">
        <f aca="false">IF(H32="-","-",(_xlfn.IFS(H32=I32,3,H32&gt;I32,1,H32&lt;I32,2)))</f>
        <v>-</v>
      </c>
      <c r="M32" s="9" t="s">
        <v>75</v>
      </c>
      <c r="N32" s="27"/>
    </row>
    <row r="33" customFormat="false" ht="12.8" hidden="false" customHeight="false" outlineLevel="0" collapsed="false">
      <c r="B33" s="22"/>
      <c r="C33" s="23" t="n">
        <v>25</v>
      </c>
      <c r="D33" s="24" t="n">
        <v>0.75</v>
      </c>
      <c r="E33" s="23" t="s">
        <v>105</v>
      </c>
      <c r="F33" s="21" t="str">
        <f aca="false">B6</f>
        <v>Tsjechië</v>
      </c>
      <c r="G33" s="21" t="str">
        <f aca="false">B5</f>
        <v>Zuid Afrika</v>
      </c>
      <c r="H33" s="25" t="s">
        <v>93</v>
      </c>
      <c r="I33" s="25" t="s">
        <v>93</v>
      </c>
      <c r="J33" s="19" t="str">
        <f aca="false">IF(H33="-","-",(_xlfn.IFS(H33=I33,3,H33&gt;I33,1,H33&lt;I33,2)))</f>
        <v>-</v>
      </c>
    </row>
    <row r="34" customFormat="false" ht="12.8" hidden="false" customHeight="false" outlineLevel="0" collapsed="false">
      <c r="B34" s="22"/>
      <c r="C34" s="23" t="n">
        <v>26</v>
      </c>
      <c r="D34" s="24" t="n">
        <v>0.875</v>
      </c>
      <c r="E34" s="23" t="s">
        <v>96</v>
      </c>
      <c r="F34" s="26" t="str">
        <f aca="false">C4</f>
        <v>Zwitserland</v>
      </c>
      <c r="G34" s="26" t="str">
        <f aca="false">C6</f>
        <v>Bosnië &amp; Hz</v>
      </c>
      <c r="H34" s="25" t="s">
        <v>93</v>
      </c>
      <c r="I34" s="25" t="s">
        <v>93</v>
      </c>
      <c r="J34" s="19" t="str">
        <f aca="false">IF(H34="-","-",(_xlfn.IFS(H34=I34,3,H34&gt;I34,1,H34&lt;I34,2)))</f>
        <v>-</v>
      </c>
      <c r="M34" s="5" t="s">
        <v>28</v>
      </c>
    </row>
    <row r="35" customFormat="false" ht="12.8" hidden="false" customHeight="false" outlineLevel="0" collapsed="false">
      <c r="B35" s="18" t="n">
        <v>45827</v>
      </c>
      <c r="C35" s="19" t="n">
        <v>27</v>
      </c>
      <c r="D35" s="20" t="n">
        <v>0</v>
      </c>
      <c r="E35" s="19" t="s">
        <v>97</v>
      </c>
      <c r="F35" s="26" t="str">
        <f aca="false">C3</f>
        <v>Canada</v>
      </c>
      <c r="G35" s="26" t="str">
        <f aca="false">C5</f>
        <v>Qatar</v>
      </c>
      <c r="H35" s="25" t="s">
        <v>93</v>
      </c>
      <c r="I35" s="25" t="s">
        <v>93</v>
      </c>
      <c r="J35" s="19" t="str">
        <f aca="false">IF(H35="-","-",(_xlfn.IFS(H35=I35,3,H35&gt;I35,1,H35&lt;I35,2)))</f>
        <v>-</v>
      </c>
      <c r="M35" s="10" t="s">
        <v>40</v>
      </c>
      <c r="N35" s="27"/>
    </row>
    <row r="36" customFormat="false" ht="12.8" hidden="false" customHeight="false" outlineLevel="0" collapsed="false">
      <c r="B36" s="18"/>
      <c r="C36" s="19" t="n">
        <v>28</v>
      </c>
      <c r="D36" s="20" t="n">
        <v>0.125</v>
      </c>
      <c r="E36" s="19" t="s">
        <v>94</v>
      </c>
      <c r="F36" s="19" t="str">
        <f aca="false">B3</f>
        <v>Mexico</v>
      </c>
      <c r="G36" s="21" t="str">
        <f aca="false">B4</f>
        <v>Zuid Korea</v>
      </c>
      <c r="H36" s="19" t="s">
        <v>93</v>
      </c>
      <c r="I36" s="19" t="s">
        <v>93</v>
      </c>
      <c r="J36" s="19" t="str">
        <f aca="false">IF(H36="-","-",(_xlfn.IFS(H36=I36,3,H36&gt;I36,1,H36&lt;I36,2)))</f>
        <v>-</v>
      </c>
      <c r="M36" s="10" t="s">
        <v>52</v>
      </c>
      <c r="N36" s="27"/>
    </row>
    <row r="37" customFormat="false" ht="12.8" hidden="false" customHeight="false" outlineLevel="0" collapsed="false">
      <c r="B37" s="18"/>
      <c r="C37" s="19" t="n">
        <v>29</v>
      </c>
      <c r="D37" s="20" t="n">
        <v>0.25</v>
      </c>
      <c r="E37" s="19" t="s">
        <v>98</v>
      </c>
      <c r="F37" s="28" t="str">
        <f aca="false">E6</f>
        <v>Turkije</v>
      </c>
      <c r="G37" s="28" t="str">
        <f aca="false">E5</f>
        <v>Paraguay</v>
      </c>
      <c r="H37" s="25" t="s">
        <v>93</v>
      </c>
      <c r="I37" s="25" t="s">
        <v>93</v>
      </c>
      <c r="J37" s="19" t="str">
        <f aca="false">IF(H37="-","-",(_xlfn.IFS(H37=I37,3,H37&gt;I37,1,H37&lt;I37,2)))</f>
        <v>-</v>
      </c>
      <c r="M37" s="10" t="s">
        <v>64</v>
      </c>
      <c r="N37" s="27"/>
    </row>
    <row r="38" customFormat="false" ht="12.8" hidden="false" customHeight="false" outlineLevel="0" collapsed="false">
      <c r="B38" s="18"/>
      <c r="C38" s="19" t="n">
        <v>30</v>
      </c>
      <c r="D38" s="20" t="n">
        <v>0.875</v>
      </c>
      <c r="E38" s="19" t="s">
        <v>106</v>
      </c>
      <c r="F38" s="19" t="str">
        <f aca="false">E3</f>
        <v>USA</v>
      </c>
      <c r="G38" s="28" t="str">
        <f aca="false">E4</f>
        <v>Australië</v>
      </c>
      <c r="H38" s="19" t="s">
        <v>93</v>
      </c>
      <c r="I38" s="19" t="s">
        <v>93</v>
      </c>
      <c r="J38" s="19" t="str">
        <f aca="false">IF(H38="-","-",(_xlfn.IFS(H38=I38,3,H38&gt;I38,1,H38&lt;I38,2)))</f>
        <v>-</v>
      </c>
      <c r="M38" s="10" t="s">
        <v>76</v>
      </c>
      <c r="N38" s="27"/>
    </row>
    <row r="39" customFormat="false" ht="12.8" hidden="false" customHeight="false" outlineLevel="0" collapsed="false">
      <c r="B39" s="41" t="n">
        <v>46193</v>
      </c>
      <c r="C39" s="23" t="n">
        <v>31</v>
      </c>
      <c r="D39" s="24" t="n">
        <v>0</v>
      </c>
      <c r="E39" s="23" t="s">
        <v>100</v>
      </c>
      <c r="F39" s="29" t="str">
        <f aca="false">D5</f>
        <v>Schotland</v>
      </c>
      <c r="G39" s="29" t="str">
        <f aca="false">D4</f>
        <v>Marokko</v>
      </c>
      <c r="H39" s="19" t="s">
        <v>93</v>
      </c>
      <c r="I39" s="19" t="s">
        <v>93</v>
      </c>
      <c r="J39" s="19" t="str">
        <f aca="false">IF(H39="-","-",(_xlfn.IFS(H39=I39,3,H39&gt;I39,1,H39&lt;I39,2)))</f>
        <v>-</v>
      </c>
    </row>
    <row r="40" customFormat="false" ht="12.8" hidden="false" customHeight="false" outlineLevel="0" collapsed="false">
      <c r="B40" s="41"/>
      <c r="C40" s="23" t="n">
        <v>32</v>
      </c>
      <c r="D40" s="24" t="n">
        <v>0.104166666666667</v>
      </c>
      <c r="E40" s="23" t="s">
        <v>103</v>
      </c>
      <c r="F40" s="42" t="str">
        <f aca="false">D3</f>
        <v>Bazilië</v>
      </c>
      <c r="G40" s="29" t="str">
        <f aca="false">D6</f>
        <v>Haïti</v>
      </c>
      <c r="H40" s="25" t="s">
        <v>93</v>
      </c>
      <c r="I40" s="25" t="s">
        <v>93</v>
      </c>
      <c r="J40" s="19" t="str">
        <f aca="false">IF(H40="-","-",(_xlfn.IFS(H40=I40,3,H40&gt;I40,1,H40&lt;I40,2)))</f>
        <v>-</v>
      </c>
      <c r="M40" s="5" t="s">
        <v>29</v>
      </c>
    </row>
    <row r="41" customFormat="false" ht="12.8" hidden="false" customHeight="false" outlineLevel="0" collapsed="false">
      <c r="B41" s="41"/>
      <c r="C41" s="23" t="n">
        <v>33</v>
      </c>
      <c r="D41" s="24" t="n">
        <v>0.25</v>
      </c>
      <c r="E41" s="23" t="s">
        <v>104</v>
      </c>
      <c r="F41" s="33" t="str">
        <f aca="false">G5</f>
        <v>Tunesië</v>
      </c>
      <c r="G41" s="33" t="str">
        <f aca="false">G4</f>
        <v>Japan</v>
      </c>
      <c r="H41" s="32" t="s">
        <v>93</v>
      </c>
      <c r="I41" s="32" t="s">
        <v>93</v>
      </c>
      <c r="J41" s="19" t="str">
        <f aca="false">IF(H41="-","-",(_xlfn.IFS(H41=I41,3,H41&gt;I41,1,H41&lt;I41,2)))</f>
        <v>-</v>
      </c>
      <c r="M41" s="11" t="s">
        <v>41</v>
      </c>
      <c r="N41" s="27"/>
    </row>
    <row r="42" customFormat="false" ht="12.8" hidden="false" customHeight="false" outlineLevel="0" collapsed="false">
      <c r="B42" s="41"/>
      <c r="C42" s="23" t="n">
        <v>34</v>
      </c>
      <c r="D42" s="24" t="n">
        <v>0.791666666666667</v>
      </c>
      <c r="E42" s="23" t="s">
        <v>101</v>
      </c>
      <c r="F42" s="33" t="str">
        <f aca="false">G3</f>
        <v>Nederland</v>
      </c>
      <c r="G42" s="33" t="str">
        <f aca="false">G6</f>
        <v>Zweden</v>
      </c>
      <c r="H42" s="19" t="s">
        <v>93</v>
      </c>
      <c r="I42" s="19" t="s">
        <v>93</v>
      </c>
      <c r="J42" s="19" t="str">
        <f aca="false">IF(H42="-","-",(_xlfn.IFS(H42=I42,3,H42&gt;I42,1,H42&lt;I42,2)))</f>
        <v>-</v>
      </c>
      <c r="M42" s="11" t="s">
        <v>53</v>
      </c>
      <c r="N42" s="27"/>
    </row>
    <row r="43" customFormat="false" ht="12.8" hidden="false" customHeight="false" outlineLevel="0" collapsed="false">
      <c r="B43" s="41"/>
      <c r="C43" s="23" t="n">
        <v>35</v>
      </c>
      <c r="D43" s="24" t="n">
        <v>0.916666666666667</v>
      </c>
      <c r="E43" s="23" t="s">
        <v>95</v>
      </c>
      <c r="F43" s="31" t="str">
        <f aca="false">F3</f>
        <v>Duitsland</v>
      </c>
      <c r="G43" s="31" t="str">
        <f aca="false">F5</f>
        <v>Ivoorkust</v>
      </c>
      <c r="H43" s="25" t="s">
        <v>93</v>
      </c>
      <c r="I43" s="25" t="s">
        <v>93</v>
      </c>
      <c r="J43" s="19" t="str">
        <f aca="false">IF(H43="-","-",(_xlfn.IFS(H43=I43,3,H43&gt;I43,1,H43&lt;I43,2)))</f>
        <v>-</v>
      </c>
      <c r="M43" s="11" t="s">
        <v>65</v>
      </c>
      <c r="N43" s="27"/>
    </row>
    <row r="44" customFormat="false" ht="12.8" hidden="false" customHeight="false" outlineLevel="0" collapsed="false">
      <c r="B44" s="18" t="n">
        <v>45829</v>
      </c>
      <c r="C44" s="19" t="n">
        <v>36</v>
      </c>
      <c r="D44" s="20" t="n">
        <v>0.0833333333333333</v>
      </c>
      <c r="E44" s="19" t="s">
        <v>108</v>
      </c>
      <c r="F44" s="31" t="str">
        <f aca="false">F4</f>
        <v>Equador</v>
      </c>
      <c r="G44" s="31" t="str">
        <f aca="false">F6</f>
        <v>Curaçao</v>
      </c>
      <c r="H44" s="19" t="s">
        <v>93</v>
      </c>
      <c r="I44" s="19" t="s">
        <v>93</v>
      </c>
      <c r="J44" s="19" t="str">
        <f aca="false">IF(H44="-","-",(_xlfn.IFS(H44=I44,3,H44&gt;I44,1,H44&lt;I44,2)))</f>
        <v>-</v>
      </c>
      <c r="M44" s="11" t="s">
        <v>77</v>
      </c>
      <c r="N44" s="27"/>
    </row>
    <row r="45" customFormat="false" ht="12.8" hidden="false" customHeight="false" outlineLevel="0" collapsed="false">
      <c r="B45" s="18"/>
      <c r="C45" s="19" t="n">
        <v>37</v>
      </c>
      <c r="D45" s="20" t="n">
        <v>0.75</v>
      </c>
      <c r="E45" s="19" t="s">
        <v>105</v>
      </c>
      <c r="F45" s="34" t="str">
        <f aca="false">I3</f>
        <v>Spanje</v>
      </c>
      <c r="G45" s="34" t="str">
        <f aca="false">I5</f>
        <v>S. Arabië</v>
      </c>
      <c r="H45" s="25" t="s">
        <v>93</v>
      </c>
      <c r="I45" s="25" t="s">
        <v>93</v>
      </c>
      <c r="J45" s="19" t="str">
        <f aca="false">IF(H45="-","-",(_xlfn.IFS(H45=I45,3,H45&gt;I45,1,H45&lt;I45,2)))</f>
        <v>-</v>
      </c>
    </row>
    <row r="46" customFormat="false" ht="12.8" hidden="false" customHeight="false" outlineLevel="0" collapsed="false">
      <c r="B46" s="18"/>
      <c r="C46" s="19" t="n">
        <v>38</v>
      </c>
      <c r="D46" s="20" t="n">
        <v>0.875</v>
      </c>
      <c r="E46" s="19" t="s">
        <v>96</v>
      </c>
      <c r="F46" s="35" t="str">
        <f aca="false">H3</f>
        <v>België</v>
      </c>
      <c r="G46" s="35" t="str">
        <f aca="false">H4</f>
        <v>Iran</v>
      </c>
      <c r="H46" s="25" t="s">
        <v>93</v>
      </c>
      <c r="I46" s="25" t="s">
        <v>93</v>
      </c>
      <c r="J46" s="19" t="str">
        <f aca="false">IF(H46="-","-",(_xlfn.IFS(H46=I46,3,H46&gt;I46,1,H46&lt;I46,2)))</f>
        <v>-</v>
      </c>
      <c r="M46" s="5" t="s">
        <v>30</v>
      </c>
    </row>
    <row r="47" customFormat="false" ht="12.8" hidden="false" customHeight="false" outlineLevel="0" collapsed="false">
      <c r="B47" s="22" t="n">
        <v>45830</v>
      </c>
      <c r="C47" s="23" t="n">
        <v>39</v>
      </c>
      <c r="D47" s="24" t="n">
        <v>0</v>
      </c>
      <c r="E47" s="23" t="s">
        <v>107</v>
      </c>
      <c r="F47" s="34" t="str">
        <f aca="false">I4</f>
        <v>Uruguay</v>
      </c>
      <c r="G47" s="34" t="str">
        <f aca="false">I6</f>
        <v>Kaapverdië</v>
      </c>
      <c r="H47" s="25" t="s">
        <v>93</v>
      </c>
      <c r="I47" s="25" t="s">
        <v>93</v>
      </c>
      <c r="J47" s="19" t="str">
        <f aca="false">IF(H47="-","-",(_xlfn.IFS(H47=I47,3,H47&gt;I47,1,H47&lt;I47,2)))</f>
        <v>-</v>
      </c>
      <c r="M47" s="12" t="s">
        <v>42</v>
      </c>
      <c r="N47" s="27"/>
    </row>
    <row r="48" customFormat="false" ht="12.8" hidden="false" customHeight="false" outlineLevel="0" collapsed="false">
      <c r="B48" s="22"/>
      <c r="C48" s="23" t="n">
        <v>40</v>
      </c>
      <c r="D48" s="24" t="n">
        <v>0.125</v>
      </c>
      <c r="E48" s="23" t="s">
        <v>97</v>
      </c>
      <c r="F48" s="35" t="str">
        <f aca="false">H6</f>
        <v>Nw-Zeeland</v>
      </c>
      <c r="G48" s="35" t="str">
        <f aca="false">H5</f>
        <v>Egypte</v>
      </c>
      <c r="H48" s="25" t="s">
        <v>93</v>
      </c>
      <c r="I48" s="25" t="s">
        <v>93</v>
      </c>
      <c r="J48" s="19" t="str">
        <f aca="false">IF(H48="-","-",(_xlfn.IFS(H48=I48,3,H48&gt;I48,1,H48&lt;I48,2)))</f>
        <v>-</v>
      </c>
      <c r="M48" s="12" t="s">
        <v>54</v>
      </c>
      <c r="N48" s="27"/>
    </row>
    <row r="49" customFormat="false" ht="12.8" hidden="false" customHeight="false" outlineLevel="0" collapsed="false">
      <c r="B49" s="22"/>
      <c r="C49" s="23" t="n">
        <v>41</v>
      </c>
      <c r="D49" s="24" t="n">
        <v>0.791666666666667</v>
      </c>
      <c r="E49" s="23" t="s">
        <v>102</v>
      </c>
      <c r="F49" s="38" t="str">
        <f aca="false">K3</f>
        <v>Argentinië</v>
      </c>
      <c r="G49" s="38" t="str">
        <f aca="false">K4</f>
        <v>Oostenrijk</v>
      </c>
      <c r="H49" s="19" t="s">
        <v>93</v>
      </c>
      <c r="I49" s="19" t="s">
        <v>93</v>
      </c>
      <c r="J49" s="19" t="str">
        <f aca="false">IF(H49="-","-",(_xlfn.IFS(H49=I49,3,H49&gt;I49,1,H49&lt;I49,2)))</f>
        <v>-</v>
      </c>
      <c r="M49" s="12" t="s">
        <v>66</v>
      </c>
      <c r="N49" s="27"/>
    </row>
    <row r="50" customFormat="false" ht="12.8" hidden="false" customHeight="false" outlineLevel="0" collapsed="false">
      <c r="B50" s="22"/>
      <c r="C50" s="23" t="n">
        <v>42</v>
      </c>
      <c r="D50" s="24" t="n">
        <v>0.958333333333333</v>
      </c>
      <c r="E50" s="23" t="s">
        <v>103</v>
      </c>
      <c r="F50" s="37" t="str">
        <f aca="false">J3</f>
        <v>Frankrijk</v>
      </c>
      <c r="G50" s="37" t="str">
        <f aca="false">J6</f>
        <v>Irak</v>
      </c>
      <c r="H50" s="25" t="s">
        <v>93</v>
      </c>
      <c r="I50" s="25" t="s">
        <v>93</v>
      </c>
      <c r="J50" s="19" t="str">
        <f aca="false">IF(H50="-","-",(_xlfn.IFS(H50=I50,3,H50&gt;I50,1,H50&lt;I50,2)))</f>
        <v>-</v>
      </c>
      <c r="M50" s="12" t="s">
        <v>78</v>
      </c>
      <c r="N50" s="27"/>
    </row>
    <row r="51" customFormat="false" ht="12.8" hidden="false" customHeight="false" outlineLevel="0" collapsed="false">
      <c r="B51" s="18" t="n">
        <v>45831</v>
      </c>
      <c r="C51" s="19" t="n">
        <v>43</v>
      </c>
      <c r="D51" s="20" t="n">
        <v>0.0833333333333333</v>
      </c>
      <c r="E51" s="19" t="s">
        <v>99</v>
      </c>
      <c r="F51" s="37" t="str">
        <f aca="false">J5</f>
        <v>Noorwegen</v>
      </c>
      <c r="G51" s="37" t="str">
        <f aca="false">J4</f>
        <v>Senegal</v>
      </c>
      <c r="H51" s="25" t="s">
        <v>93</v>
      </c>
      <c r="I51" s="25" t="s">
        <v>93</v>
      </c>
      <c r="J51" s="19" t="str">
        <f aca="false">IF(H51="-","-",(_xlfn.IFS(H51=I51,3,H51&gt;I51,1,H51&lt;I51,2)))</f>
        <v>-</v>
      </c>
    </row>
    <row r="52" customFormat="false" ht="12.8" hidden="false" customHeight="false" outlineLevel="0" collapsed="false">
      <c r="B52" s="18"/>
      <c r="C52" s="19" t="n">
        <v>44</v>
      </c>
      <c r="D52" s="20" t="n">
        <v>0.208333333333333</v>
      </c>
      <c r="E52" s="19" t="s">
        <v>98</v>
      </c>
      <c r="F52" s="38" t="str">
        <f aca="false">K6</f>
        <v>Jordanië</v>
      </c>
      <c r="G52" s="38" t="str">
        <f aca="false">K5</f>
        <v>Algerije</v>
      </c>
      <c r="H52" s="25" t="s">
        <v>93</v>
      </c>
      <c r="I52" s="25" t="s">
        <v>93</v>
      </c>
      <c r="J52" s="19" t="str">
        <f aca="false">IF(H52="-","-",(_xlfn.IFS(H52=I52,3,H52&gt;I52,1,H52&lt;I52,2)))</f>
        <v>-</v>
      </c>
      <c r="M52" s="5" t="s">
        <v>31</v>
      </c>
    </row>
    <row r="53" customFormat="false" ht="12.8" hidden="false" customHeight="false" outlineLevel="0" collapsed="false">
      <c r="B53" s="18"/>
      <c r="C53" s="19" t="n">
        <v>45</v>
      </c>
      <c r="D53" s="20" t="n">
        <v>0.791666666666667</v>
      </c>
      <c r="E53" s="19" t="s">
        <v>101</v>
      </c>
      <c r="F53" s="39" t="str">
        <f aca="false">L3</f>
        <v>Portugal</v>
      </c>
      <c r="G53" s="39" t="str">
        <f aca="false">L5</f>
        <v>Oezbekistan</v>
      </c>
      <c r="H53" s="25" t="s">
        <v>93</v>
      </c>
      <c r="I53" s="25" t="s">
        <v>93</v>
      </c>
      <c r="J53" s="19" t="str">
        <f aca="false">IF(H53="-","-",(_xlfn.IFS(H53=I53,3,H53&gt;I53,1,H53&lt;I53,2)))</f>
        <v>-</v>
      </c>
      <c r="M53" s="13" t="s">
        <v>43</v>
      </c>
      <c r="N53" s="27"/>
    </row>
    <row r="54" customFormat="false" ht="12.8" hidden="false" customHeight="false" outlineLevel="0" collapsed="false">
      <c r="B54" s="18"/>
      <c r="C54" s="19" t="n">
        <v>46</v>
      </c>
      <c r="D54" s="20" t="n">
        <v>0.916666666666667</v>
      </c>
      <c r="E54" s="19" t="s">
        <v>100</v>
      </c>
      <c r="F54" s="40" t="str">
        <f aca="false">M3</f>
        <v>Engeland</v>
      </c>
      <c r="G54" s="40" t="str">
        <f aca="false">M6</f>
        <v>Ghana</v>
      </c>
      <c r="H54" s="25" t="s">
        <v>93</v>
      </c>
      <c r="I54" s="25" t="s">
        <v>93</v>
      </c>
      <c r="J54" s="19" t="str">
        <f aca="false">IF(H54="-","-",(_xlfn.IFS(H54=I54,3,H54&gt;I54,1,H54&lt;I54,2)))</f>
        <v>-</v>
      </c>
      <c r="M54" s="13" t="s">
        <v>55</v>
      </c>
      <c r="N54" s="27"/>
    </row>
    <row r="55" customFormat="false" ht="12.8" hidden="false" customHeight="false" outlineLevel="0" collapsed="false">
      <c r="B55" s="22" t="n">
        <v>45832</v>
      </c>
      <c r="C55" s="23" t="n">
        <v>47</v>
      </c>
      <c r="D55" s="24" t="n">
        <v>0.0416666666666667</v>
      </c>
      <c r="E55" s="23" t="s">
        <v>95</v>
      </c>
      <c r="F55" s="40" t="str">
        <f aca="false">M5</f>
        <v>Panama</v>
      </c>
      <c r="G55" s="40" t="str">
        <f aca="false">M4</f>
        <v>Kroatië</v>
      </c>
      <c r="H55" s="25" t="s">
        <v>93</v>
      </c>
      <c r="I55" s="25" t="s">
        <v>93</v>
      </c>
      <c r="J55" s="19" t="str">
        <f aca="false">IF(H55="-","-",(_xlfn.IFS(H55=I55,3,H55&gt;I55,1,H55&lt;I55,2)))</f>
        <v>-</v>
      </c>
      <c r="M55" s="13" t="s">
        <v>67</v>
      </c>
      <c r="N55" s="27"/>
    </row>
    <row r="56" customFormat="false" ht="12.8" hidden="false" customHeight="false" outlineLevel="0" collapsed="false">
      <c r="B56" s="22"/>
      <c r="C56" s="23" t="n">
        <v>48</v>
      </c>
      <c r="D56" s="24" t="n">
        <v>0.166666666666667</v>
      </c>
      <c r="E56" s="23" t="s">
        <v>94</v>
      </c>
      <c r="F56" s="39" t="str">
        <f aca="false">L4</f>
        <v>Colombia</v>
      </c>
      <c r="G56" s="39" t="str">
        <f aca="false">L6</f>
        <v>Congo</v>
      </c>
      <c r="H56" s="25" t="s">
        <v>93</v>
      </c>
      <c r="I56" s="25" t="s">
        <v>93</v>
      </c>
      <c r="J56" s="19" t="str">
        <f aca="false">IF(H56="-","-",(_xlfn.IFS(H56=I56,3,H56&gt;I56,1,H56&lt;I56,2)))</f>
        <v>-</v>
      </c>
      <c r="M56" s="13" t="s">
        <v>79</v>
      </c>
      <c r="N56" s="27"/>
    </row>
    <row r="57" customFormat="false" ht="12.8" hidden="false" customHeight="false" outlineLevel="0" collapsed="false">
      <c r="B57" s="22"/>
      <c r="C57" s="23" t="n">
        <v>49</v>
      </c>
      <c r="D57" s="24" t="n">
        <v>0.875</v>
      </c>
      <c r="E57" s="23" t="s">
        <v>97</v>
      </c>
      <c r="F57" s="26" t="str">
        <f aca="false">C4</f>
        <v>Zwitserland</v>
      </c>
      <c r="G57" s="26" t="str">
        <f aca="false">C3</f>
        <v>Canada</v>
      </c>
      <c r="H57" s="25" t="s">
        <v>93</v>
      </c>
      <c r="I57" s="25" t="s">
        <v>93</v>
      </c>
      <c r="J57" s="19" t="str">
        <f aca="false">IF(H57="-","-",(_xlfn.IFS(H57=I57,3,H57&gt;I57,1,H57&lt;I57,2)))</f>
        <v>-</v>
      </c>
    </row>
    <row r="58" customFormat="false" ht="12.8" hidden="false" customHeight="false" outlineLevel="0" collapsed="false">
      <c r="B58" s="22"/>
      <c r="C58" s="23" t="n">
        <v>50</v>
      </c>
      <c r="D58" s="24" t="n">
        <v>0.875</v>
      </c>
      <c r="E58" s="23" t="s">
        <v>106</v>
      </c>
      <c r="F58" s="26" t="str">
        <f aca="false">C6</f>
        <v>Bosnië &amp; Hz</v>
      </c>
      <c r="G58" s="26" t="str">
        <f aca="false">C5</f>
        <v>Qatar</v>
      </c>
      <c r="H58" s="25" t="s">
        <v>93</v>
      </c>
      <c r="I58" s="25" t="s">
        <v>93</v>
      </c>
      <c r="J58" s="19" t="str">
        <f aca="false">IF(H58="-","-",(_xlfn.IFS(H58=I58,3,H58&gt;I58,1,H58&lt;I58,2)))</f>
        <v>-</v>
      </c>
      <c r="M58" s="5" t="s">
        <v>32</v>
      </c>
    </row>
    <row r="59" customFormat="false" ht="12.8" hidden="false" customHeight="false" outlineLevel="0" collapsed="false">
      <c r="B59" s="18" t="n">
        <v>45833</v>
      </c>
      <c r="C59" s="19" t="n">
        <v>51</v>
      </c>
      <c r="D59" s="20" t="n">
        <v>0</v>
      </c>
      <c r="E59" s="19" t="s">
        <v>105</v>
      </c>
      <c r="F59" s="29" t="str">
        <f aca="false">D4</f>
        <v>Marokko</v>
      </c>
      <c r="G59" s="29" t="str">
        <f aca="false">D6</f>
        <v>Haïti</v>
      </c>
      <c r="H59" s="19" t="s">
        <v>93</v>
      </c>
      <c r="I59" s="19" t="s">
        <v>93</v>
      </c>
      <c r="J59" s="19" t="str">
        <f aca="false">IF(H59="-","-",(_xlfn.IFS(H59=I59,3,H59&gt;I59,1,H59&lt;I59,2)))</f>
        <v>-</v>
      </c>
      <c r="M59" s="14" t="s">
        <v>44</v>
      </c>
      <c r="N59" s="27"/>
    </row>
    <row r="60" customFormat="false" ht="12.8" hidden="false" customHeight="false" outlineLevel="0" collapsed="false">
      <c r="B60" s="18"/>
      <c r="C60" s="19" t="n">
        <v>52</v>
      </c>
      <c r="D60" s="20" t="n">
        <v>0</v>
      </c>
      <c r="E60" s="19" t="s">
        <v>107</v>
      </c>
      <c r="F60" s="29" t="str">
        <f aca="false">D5</f>
        <v>Schotland</v>
      </c>
      <c r="G60" s="29" t="str">
        <f aca="false">D3</f>
        <v>Bazilië</v>
      </c>
      <c r="H60" s="25" t="s">
        <v>93</v>
      </c>
      <c r="I60" s="25" t="s">
        <v>93</v>
      </c>
      <c r="J60" s="19" t="str">
        <f aca="false">IF(H60="-","-",(_xlfn.IFS(H60=I60,3,H60&gt;I60,1,H60&lt;I60,2)))</f>
        <v>-</v>
      </c>
      <c r="M60" s="14" t="s">
        <v>56</v>
      </c>
      <c r="N60" s="27"/>
    </row>
    <row r="61" customFormat="false" ht="12.8" hidden="false" customHeight="false" outlineLevel="0" collapsed="false">
      <c r="B61" s="18"/>
      <c r="C61" s="19" t="n">
        <v>53</v>
      </c>
      <c r="D61" s="20" t="n">
        <v>0.125</v>
      </c>
      <c r="E61" s="19" t="s">
        <v>104</v>
      </c>
      <c r="F61" s="21" t="str">
        <f aca="false">B5</f>
        <v>Zuid Afrika</v>
      </c>
      <c r="G61" s="21" t="str">
        <f aca="false">B4</f>
        <v>Zuid Korea</v>
      </c>
      <c r="H61" s="25" t="s">
        <v>93</v>
      </c>
      <c r="I61" s="25" t="s">
        <v>93</v>
      </c>
      <c r="J61" s="19" t="str">
        <f aca="false">IF(H61="-","-",(_xlfn.IFS(H61=I61,3,H61&gt;I61,1,H61&lt;I61,2)))</f>
        <v>-</v>
      </c>
      <c r="M61" s="14" t="s">
        <v>68</v>
      </c>
      <c r="N61" s="27"/>
    </row>
    <row r="62" customFormat="false" ht="12.8" hidden="false" customHeight="false" outlineLevel="0" collapsed="false">
      <c r="B62" s="18"/>
      <c r="C62" s="19" t="n">
        <v>54</v>
      </c>
      <c r="D62" s="20" t="n">
        <v>0.125</v>
      </c>
      <c r="E62" s="19" t="s">
        <v>92</v>
      </c>
      <c r="F62" s="21" t="str">
        <f aca="false">B6</f>
        <v>Tsjechië</v>
      </c>
      <c r="G62" s="21" t="str">
        <f aca="false">B3</f>
        <v>Mexico</v>
      </c>
      <c r="H62" s="25" t="s">
        <v>93</v>
      </c>
      <c r="I62" s="25" t="s">
        <v>93</v>
      </c>
      <c r="J62" s="19" t="str">
        <f aca="false">IF(H62="-","-",(_xlfn.IFS(H62=I62,3,H62&gt;I62,1,H62&lt;I62,2)))</f>
        <v>-</v>
      </c>
      <c r="M62" s="14" t="s">
        <v>80</v>
      </c>
      <c r="N62" s="27"/>
    </row>
    <row r="63" customFormat="false" ht="12.8" hidden="false" customHeight="false" outlineLevel="0" collapsed="false">
      <c r="B63" s="18"/>
      <c r="C63" s="19" t="n">
        <v>55</v>
      </c>
      <c r="D63" s="20" t="n">
        <v>0.916666666666667</v>
      </c>
      <c r="E63" s="19" t="s">
        <v>103</v>
      </c>
      <c r="F63" s="31" t="str">
        <f aca="false">F6</f>
        <v>Curaçao</v>
      </c>
      <c r="G63" s="31" t="str">
        <f aca="false">F5</f>
        <v>Ivoorkust</v>
      </c>
      <c r="H63" s="19" t="s">
        <v>93</v>
      </c>
      <c r="I63" s="19" t="s">
        <v>93</v>
      </c>
      <c r="J63" s="19" t="str">
        <f aca="false">IF(H63="-","-",(_xlfn.IFS(H63=I63,3,H63&gt;I63,1,H63&lt;I63,2)))</f>
        <v>-</v>
      </c>
    </row>
    <row r="64" customFormat="false" ht="12.8" hidden="false" customHeight="false" outlineLevel="0" collapsed="false">
      <c r="B64" s="18"/>
      <c r="C64" s="19" t="n">
        <v>56</v>
      </c>
      <c r="D64" s="20" t="n">
        <v>0.916666666666667</v>
      </c>
      <c r="E64" s="19" t="s">
        <v>99</v>
      </c>
      <c r="F64" s="31" t="str">
        <f aca="false">F4</f>
        <v>Equador</v>
      </c>
      <c r="G64" s="31" t="str">
        <f aca="false">F3</f>
        <v>Duitsland</v>
      </c>
      <c r="H64" s="25" t="s">
        <v>93</v>
      </c>
      <c r="I64" s="25" t="s">
        <v>93</v>
      </c>
      <c r="J64" s="19" t="str">
        <f aca="false">IF(H64="-","-",(_xlfn.IFS(H64=I64,3,H64&gt;I64,1,H64&lt;I64,2)))</f>
        <v>-</v>
      </c>
      <c r="M64" s="5" t="s">
        <v>33</v>
      </c>
    </row>
    <row r="65" customFormat="false" ht="12.8" hidden="false" customHeight="false" outlineLevel="0" collapsed="false">
      <c r="B65" s="22" t="n">
        <v>45834</v>
      </c>
      <c r="C65" s="23" t="n">
        <v>57</v>
      </c>
      <c r="D65" s="24" t="n">
        <v>0.0416666666666667</v>
      </c>
      <c r="E65" s="23" t="s">
        <v>108</v>
      </c>
      <c r="F65" s="33" t="str">
        <f aca="false">G5</f>
        <v>Tunesië</v>
      </c>
      <c r="G65" s="33" t="str">
        <f aca="false">G3</f>
        <v>Nederland</v>
      </c>
      <c r="H65" s="19" t="s">
        <v>93</v>
      </c>
      <c r="I65" s="19" t="s">
        <v>93</v>
      </c>
      <c r="J65" s="19" t="str">
        <f aca="false">IF(H65="-","-",(_xlfn.IFS(H65=I65,3,H65&gt;I65,1,H65&lt;I65,2)))</f>
        <v>-</v>
      </c>
      <c r="M65" s="15" t="s">
        <v>45</v>
      </c>
      <c r="N65" s="27"/>
    </row>
    <row r="66" customFormat="false" ht="12.8" hidden="false" customHeight="false" outlineLevel="0" collapsed="false">
      <c r="B66" s="22"/>
      <c r="C66" s="23" t="n">
        <v>58</v>
      </c>
      <c r="D66" s="24" t="n">
        <v>0.0416666666666667</v>
      </c>
      <c r="E66" s="23" t="s">
        <v>102</v>
      </c>
      <c r="F66" s="33" t="str">
        <f aca="false">G4</f>
        <v>Japan</v>
      </c>
      <c r="G66" s="33" t="str">
        <f aca="false">G6</f>
        <v>Zweden</v>
      </c>
      <c r="H66" s="19" t="s">
        <v>93</v>
      </c>
      <c r="I66" s="19" t="s">
        <v>93</v>
      </c>
      <c r="J66" s="19" t="str">
        <f aca="false">IF(H66="-","-",(_xlfn.IFS(H66=I66,3,H66&gt;I66,1,H66&lt;I66,2)))</f>
        <v>-</v>
      </c>
      <c r="M66" s="15" t="s">
        <v>57</v>
      </c>
      <c r="N66" s="27"/>
    </row>
    <row r="67" customFormat="false" ht="12.8" hidden="false" customHeight="false" outlineLevel="0" collapsed="false">
      <c r="B67" s="22"/>
      <c r="C67" s="23" t="n">
        <v>59</v>
      </c>
      <c r="D67" s="24" t="n">
        <v>0.166666666666667</v>
      </c>
      <c r="E67" s="23" t="s">
        <v>96</v>
      </c>
      <c r="F67" s="28" t="str">
        <f aca="false">E6</f>
        <v>Turkije</v>
      </c>
      <c r="G67" s="19" t="str">
        <f aca="false">E3</f>
        <v>USA</v>
      </c>
      <c r="H67" s="19" t="s">
        <v>93</v>
      </c>
      <c r="I67" s="19" t="s">
        <v>93</v>
      </c>
      <c r="J67" s="19" t="str">
        <f aca="false">IF(H67="-","-",(_xlfn.IFS(H67=I67,3,H67&gt;I67,1,H67&lt;I67,2)))</f>
        <v>-</v>
      </c>
      <c r="M67" s="15" t="s">
        <v>69</v>
      </c>
      <c r="N67" s="27"/>
    </row>
    <row r="68" customFormat="false" ht="12.8" hidden="false" customHeight="false" outlineLevel="0" collapsed="false">
      <c r="B68" s="22"/>
      <c r="C68" s="23" t="n">
        <v>60</v>
      </c>
      <c r="D68" s="24" t="n">
        <v>0.166666666666667</v>
      </c>
      <c r="E68" s="23" t="s">
        <v>98</v>
      </c>
      <c r="F68" s="28" t="str">
        <f aca="false">E5</f>
        <v>Paraguay</v>
      </c>
      <c r="G68" s="28" t="str">
        <f aca="false">E4</f>
        <v>Australië</v>
      </c>
      <c r="H68" s="25" t="s">
        <v>93</v>
      </c>
      <c r="I68" s="25" t="s">
        <v>93</v>
      </c>
      <c r="J68" s="19" t="str">
        <f aca="false">IF(H68="-","-",(_xlfn.IFS(H68=I68,3,H68&gt;I68,1,H68&lt;I68,2)))</f>
        <v>-</v>
      </c>
      <c r="M68" s="15" t="s">
        <v>81</v>
      </c>
      <c r="N68" s="27"/>
    </row>
    <row r="69" customFormat="false" ht="12.8" hidden="false" customHeight="false" outlineLevel="0" collapsed="false">
      <c r="B69" s="22"/>
      <c r="C69" s="23" t="n">
        <v>61</v>
      </c>
      <c r="D69" s="24" t="n">
        <v>0.875</v>
      </c>
      <c r="E69" s="23" t="s">
        <v>100</v>
      </c>
      <c r="F69" s="37" t="str">
        <f aca="false">J5</f>
        <v>Noorwegen</v>
      </c>
      <c r="G69" s="37" t="str">
        <f aca="false">J3</f>
        <v>Frankrijk</v>
      </c>
      <c r="H69" s="19" t="s">
        <v>93</v>
      </c>
      <c r="I69" s="19" t="s">
        <v>93</v>
      </c>
      <c r="J69" s="19" t="str">
        <f aca="false">IF(H69="-","-",(_xlfn.IFS(H69=I69,3,H69&gt;I69,1,H69&lt;I69,2)))</f>
        <v>-</v>
      </c>
    </row>
    <row r="70" customFormat="false" ht="12.8" hidden="false" customHeight="false" outlineLevel="0" collapsed="false">
      <c r="B70" s="22"/>
      <c r="C70" s="23" t="n">
        <v>62</v>
      </c>
      <c r="D70" s="24" t="n">
        <v>0.875</v>
      </c>
      <c r="E70" s="23" t="s">
        <v>95</v>
      </c>
      <c r="F70" s="37" t="str">
        <f aca="false">J4</f>
        <v>Senegal</v>
      </c>
      <c r="G70" s="37" t="str">
        <f aca="false">J6</f>
        <v>Irak</v>
      </c>
      <c r="H70" s="25" t="s">
        <v>93</v>
      </c>
      <c r="I70" s="25" t="s">
        <v>93</v>
      </c>
      <c r="J70" s="19" t="str">
        <f aca="false">IF(H70="-","-",(_xlfn.IFS(H70=I70,3,H70&gt;I70,1,H70&lt;I70,2)))</f>
        <v>-</v>
      </c>
      <c r="M70" s="5" t="s">
        <v>34</v>
      </c>
    </row>
    <row r="71" customFormat="false" ht="12.8" hidden="false" customHeight="false" outlineLevel="0" collapsed="false">
      <c r="B71" s="18" t="n">
        <v>45835</v>
      </c>
      <c r="C71" s="19" t="n">
        <v>63</v>
      </c>
      <c r="D71" s="20" t="n">
        <v>0.0833333333333333</v>
      </c>
      <c r="E71" s="19" t="s">
        <v>101</v>
      </c>
      <c r="F71" s="34" t="str">
        <f aca="false">I6</f>
        <v>Kaapverdië</v>
      </c>
      <c r="G71" s="34" t="str">
        <f aca="false">I5</f>
        <v>S. Arabië</v>
      </c>
      <c r="H71" s="25" t="s">
        <v>93</v>
      </c>
      <c r="I71" s="25" t="s">
        <v>93</v>
      </c>
      <c r="J71" s="19" t="str">
        <f aca="false">IF(H71="-","-",(_xlfn.IFS(H71=I71,3,H71&gt;I71,1,H71&lt;I71,2)))</f>
        <v>-</v>
      </c>
      <c r="M71" s="16" t="s">
        <v>46</v>
      </c>
      <c r="N71" s="27"/>
    </row>
    <row r="72" customFormat="false" ht="12.8" hidden="false" customHeight="false" outlineLevel="0" collapsed="false">
      <c r="B72" s="18"/>
      <c r="C72" s="19" t="n">
        <v>64</v>
      </c>
      <c r="D72" s="20" t="n">
        <v>0.0833333333333333</v>
      </c>
      <c r="E72" s="19" t="s">
        <v>94</v>
      </c>
      <c r="F72" s="34" t="str">
        <f aca="false">I4</f>
        <v>Uruguay</v>
      </c>
      <c r="G72" s="34" t="str">
        <f aca="false">I3</f>
        <v>Spanje</v>
      </c>
      <c r="H72" s="25" t="s">
        <v>93</v>
      </c>
      <c r="I72" s="25" t="s">
        <v>93</v>
      </c>
      <c r="J72" s="19" t="str">
        <f aca="false">IF(H72="-","-",(_xlfn.IFS(H72=I72,3,H72&gt;I72,1,H72&lt;I72,2)))</f>
        <v>-</v>
      </c>
      <c r="M72" s="16" t="s">
        <v>58</v>
      </c>
      <c r="N72" s="27"/>
    </row>
    <row r="73" customFormat="false" ht="12.8" hidden="false" customHeight="false" outlineLevel="0" collapsed="false">
      <c r="B73" s="18"/>
      <c r="C73" s="19" t="n">
        <v>65</v>
      </c>
      <c r="D73" s="20" t="n">
        <v>0.208333333333333</v>
      </c>
      <c r="E73" s="19" t="s">
        <v>97</v>
      </c>
      <c r="F73" s="35" t="str">
        <f aca="false">H6</f>
        <v>Nw-Zeeland</v>
      </c>
      <c r="G73" s="35" t="str">
        <f aca="false">H3</f>
        <v>België</v>
      </c>
      <c r="H73" s="19" t="s">
        <v>93</v>
      </c>
      <c r="I73" s="19" t="s">
        <v>93</v>
      </c>
      <c r="J73" s="19" t="str">
        <f aca="false">IF(H73="-","-",(_xlfn.IFS(H73=I73,3,H73&gt;I73,1,H73&lt;I73,2)))</f>
        <v>-</v>
      </c>
      <c r="M73" s="16" t="s">
        <v>70</v>
      </c>
      <c r="N73" s="27"/>
    </row>
    <row r="74" customFormat="false" ht="12.8" hidden="false" customHeight="false" outlineLevel="0" collapsed="false">
      <c r="B74" s="18"/>
      <c r="C74" s="19" t="n">
        <v>66</v>
      </c>
      <c r="D74" s="20" t="n">
        <v>0.208333333333333</v>
      </c>
      <c r="E74" s="19" t="s">
        <v>106</v>
      </c>
      <c r="F74" s="35" t="str">
        <f aca="false">H5</f>
        <v>Egypte</v>
      </c>
      <c r="G74" s="35" t="str">
        <f aca="false">H4</f>
        <v>Iran</v>
      </c>
      <c r="H74" s="25" t="s">
        <v>93</v>
      </c>
      <c r="I74" s="25" t="s">
        <v>93</v>
      </c>
      <c r="J74" s="19" t="str">
        <f aca="false">IF(H74="-","-",(_xlfn.IFS(H74=I74,3,H74&gt;I74,1,H74&lt;I74,2)))</f>
        <v>-</v>
      </c>
      <c r="M74" s="16" t="s">
        <v>82</v>
      </c>
      <c r="N74" s="27"/>
    </row>
    <row r="75" customFormat="false" ht="12.8" hidden="false" customHeight="false" outlineLevel="0" collapsed="false">
      <c r="B75" s="18"/>
      <c r="C75" s="19" t="n">
        <v>67</v>
      </c>
      <c r="D75" s="20" t="n">
        <v>0.958333333333333</v>
      </c>
      <c r="E75" s="19" t="s">
        <v>99</v>
      </c>
      <c r="F75" s="40" t="str">
        <f aca="false">M5</f>
        <v>Panama</v>
      </c>
      <c r="G75" s="40" t="str">
        <f aca="false">M3</f>
        <v>Engeland</v>
      </c>
      <c r="H75" s="25" t="s">
        <v>93</v>
      </c>
      <c r="I75" s="25" t="s">
        <v>93</v>
      </c>
      <c r="J75" s="19" t="str">
        <f aca="false">IF(H75="-","-",(_xlfn.IFS(H75=I75,3,H75&gt;I75,1,H75&lt;I75,2)))</f>
        <v>-</v>
      </c>
    </row>
    <row r="76" customFormat="false" ht="12.8" hidden="false" customHeight="false" outlineLevel="0" collapsed="false">
      <c r="B76" s="18"/>
      <c r="C76" s="19" t="n">
        <v>68</v>
      </c>
      <c r="D76" s="20" t="n">
        <v>0.958333333333333</v>
      </c>
      <c r="E76" s="19" t="s">
        <v>103</v>
      </c>
      <c r="F76" s="40" t="str">
        <f aca="false">M4</f>
        <v>Kroatië</v>
      </c>
      <c r="G76" s="40" t="str">
        <f aca="false">M6</f>
        <v>Ghana</v>
      </c>
      <c r="H76" s="25" t="s">
        <v>93</v>
      </c>
      <c r="I76" s="25" t="s">
        <v>93</v>
      </c>
      <c r="J76" s="19" t="str">
        <f aca="false">IF(H76="-","-",(_xlfn.IFS(H76=I76,3,H76&gt;I76,1,H76&lt;I76,2)))</f>
        <v>-</v>
      </c>
      <c r="M76" s="5" t="s">
        <v>35</v>
      </c>
    </row>
    <row r="77" customFormat="false" ht="12.8" hidden="false" customHeight="false" outlineLevel="0" collapsed="false">
      <c r="B77" s="22" t="n">
        <v>45836</v>
      </c>
      <c r="C77" s="23" t="n">
        <v>69</v>
      </c>
      <c r="D77" s="24" t="n">
        <v>0.0625</v>
      </c>
      <c r="E77" s="23" t="s">
        <v>107</v>
      </c>
      <c r="F77" s="39" t="str">
        <f aca="false">L4</f>
        <v>Colombia</v>
      </c>
      <c r="G77" s="39" t="str">
        <f aca="false">L3</f>
        <v>Portugal</v>
      </c>
      <c r="H77" s="19" t="s">
        <v>93</v>
      </c>
      <c r="I77" s="19" t="s">
        <v>93</v>
      </c>
      <c r="J77" s="19" t="str">
        <f aca="false">IF(H77="-","-",(_xlfn.IFS(H77=I77,3,H77&gt;I77,1,H77&lt;I77,2)))</f>
        <v>-</v>
      </c>
      <c r="M77" s="17" t="s">
        <v>47</v>
      </c>
      <c r="N77" s="27"/>
    </row>
    <row r="78" customFormat="false" ht="12.8" hidden="false" customHeight="false" outlineLevel="0" collapsed="false">
      <c r="B78" s="22"/>
      <c r="C78" s="23" t="n">
        <v>70</v>
      </c>
      <c r="D78" s="24" t="n">
        <v>0.0625</v>
      </c>
      <c r="E78" s="23" t="s">
        <v>105</v>
      </c>
      <c r="F78" s="39" t="str">
        <f aca="false">L6</f>
        <v>Congo</v>
      </c>
      <c r="G78" s="39" t="str">
        <f aca="false">L5</f>
        <v>Oezbekistan</v>
      </c>
      <c r="H78" s="25" t="s">
        <v>93</v>
      </c>
      <c r="I78" s="25" t="s">
        <v>93</v>
      </c>
      <c r="J78" s="19" t="str">
        <f aca="false">IF(H78="-","-",(_xlfn.IFS(H78=I78,3,H78&gt;I78,1,H78&lt;I78,2)))</f>
        <v>-</v>
      </c>
      <c r="M78" s="17" t="s">
        <v>59</v>
      </c>
      <c r="N78" s="27"/>
    </row>
    <row r="79" customFormat="false" ht="12.8" hidden="false" customHeight="false" outlineLevel="0" collapsed="false">
      <c r="B79" s="22"/>
      <c r="C79" s="23" t="n">
        <v>71</v>
      </c>
      <c r="D79" s="24" t="n">
        <v>0.166666666666667</v>
      </c>
      <c r="E79" s="23" t="s">
        <v>108</v>
      </c>
      <c r="F79" s="38" t="str">
        <f aca="false">K5</f>
        <v>Algerije</v>
      </c>
      <c r="G79" s="38" t="str">
        <f aca="false">K4</f>
        <v>Oostenrijk</v>
      </c>
      <c r="H79" s="25" t="s">
        <v>93</v>
      </c>
      <c r="I79" s="25" t="s">
        <v>93</v>
      </c>
      <c r="J79" s="19" t="str">
        <f aca="false">IF(H79="-","-",(_xlfn.IFS(H79=I79,3,H79&gt;I79,1,H79&lt;I79,2)))</f>
        <v>-</v>
      </c>
      <c r="M79" s="17" t="s">
        <v>71</v>
      </c>
      <c r="N79" s="27"/>
    </row>
    <row r="80" customFormat="false" ht="12.8" hidden="false" customHeight="false" outlineLevel="0" collapsed="false">
      <c r="B80" s="22"/>
      <c r="C80" s="23" t="n">
        <v>72</v>
      </c>
      <c r="D80" s="24" t="n">
        <v>0.166666666666667</v>
      </c>
      <c r="E80" s="23" t="s">
        <v>102</v>
      </c>
      <c r="F80" s="38" t="str">
        <f aca="false">K6</f>
        <v>Jordanië</v>
      </c>
      <c r="G80" s="38" t="str">
        <f aca="false">K3</f>
        <v>Argentinië</v>
      </c>
      <c r="H80" s="25" t="s">
        <v>93</v>
      </c>
      <c r="I80" s="25" t="s">
        <v>93</v>
      </c>
      <c r="J80" s="19" t="str">
        <f aca="false">IF(H80="-","-",(_xlfn.IFS(H80=I80,3,H80&gt;I80,1,H80&lt;I80,2)))</f>
        <v>-</v>
      </c>
      <c r="M80" s="17" t="s">
        <v>83</v>
      </c>
      <c r="N80" s="27"/>
    </row>
    <row r="82" customFormat="false" ht="12.8" hidden="false" customHeight="true" outlineLevel="0" collapsed="false">
      <c r="B82" s="6" t="s">
        <v>109</v>
      </c>
      <c r="C82" s="6"/>
      <c r="E82" s="43" t="s">
        <v>110</v>
      </c>
      <c r="F82" s="43"/>
      <c r="H82" s="7" t="s">
        <v>111</v>
      </c>
      <c r="I82" s="7"/>
      <c r="K82" s="11" t="s">
        <v>112</v>
      </c>
      <c r="L82" s="11"/>
    </row>
    <row r="83" customFormat="false" ht="12.8" hidden="false" customHeight="true" outlineLevel="0" collapsed="false">
      <c r="B83" s="23" t="n">
        <v>1</v>
      </c>
      <c r="C83" s="19"/>
      <c r="D83" s="44"/>
      <c r="E83" s="45" t="n">
        <v>1</v>
      </c>
      <c r="F83" s="19"/>
      <c r="H83" s="19" t="n">
        <v>1</v>
      </c>
      <c r="I83" s="19"/>
      <c r="K83" s="19" t="n">
        <v>1</v>
      </c>
      <c r="L83" s="19"/>
    </row>
    <row r="84" customFormat="false" ht="12.8" hidden="false" customHeight="true" outlineLevel="0" collapsed="false">
      <c r="B84" s="23" t="n">
        <v>2</v>
      </c>
      <c r="C84" s="19"/>
      <c r="D84" s="44"/>
      <c r="E84" s="45" t="n">
        <v>2</v>
      </c>
      <c r="F84" s="19"/>
      <c r="H84" s="19" t="n">
        <v>2</v>
      </c>
      <c r="I84" s="19"/>
      <c r="K84" s="19" t="n">
        <v>2</v>
      </c>
      <c r="L84" s="19"/>
    </row>
    <row r="85" customFormat="false" ht="12.8" hidden="false" customHeight="true" outlineLevel="0" collapsed="false">
      <c r="B85" s="23" t="n">
        <v>3</v>
      </c>
      <c r="C85" s="19"/>
      <c r="D85" s="44"/>
      <c r="E85" s="45" t="n">
        <v>3</v>
      </c>
      <c r="F85" s="19"/>
      <c r="H85" s="19" t="n">
        <v>3</v>
      </c>
      <c r="I85" s="19"/>
      <c r="K85" s="3"/>
      <c r="L85" s="3"/>
    </row>
    <row r="86" customFormat="false" ht="12.8" hidden="false" customHeight="true" outlineLevel="0" collapsed="false">
      <c r="B86" s="23" t="n">
        <v>4</v>
      </c>
      <c r="C86" s="19"/>
      <c r="D86" s="44"/>
      <c r="E86" s="45" t="n">
        <v>4</v>
      </c>
      <c r="F86" s="19"/>
      <c r="H86" s="19" t="n">
        <v>4</v>
      </c>
      <c r="I86" s="19"/>
      <c r="K86" s="3"/>
      <c r="L86" s="3"/>
    </row>
    <row r="87" customFormat="false" ht="12.8" hidden="false" customHeight="true" outlineLevel="0" collapsed="false">
      <c r="B87" s="23" t="n">
        <v>5</v>
      </c>
      <c r="C87" s="19"/>
      <c r="D87" s="44"/>
      <c r="E87" s="45" t="n">
        <v>5</v>
      </c>
      <c r="F87" s="19"/>
      <c r="K87" s="3"/>
      <c r="L87" s="3"/>
    </row>
    <row r="88" customFormat="false" ht="12.8" hidden="false" customHeight="true" outlineLevel="0" collapsed="false">
      <c r="B88" s="23" t="n">
        <v>6</v>
      </c>
      <c r="C88" s="19"/>
      <c r="D88" s="44"/>
      <c r="E88" s="45" t="n">
        <v>6</v>
      </c>
      <c r="F88" s="19"/>
      <c r="K88" s="3"/>
      <c r="L88" s="3"/>
    </row>
    <row r="89" customFormat="false" ht="12.8" hidden="false" customHeight="true" outlineLevel="0" collapsed="false">
      <c r="B89" s="23" t="n">
        <v>7</v>
      </c>
      <c r="C89" s="19"/>
      <c r="D89" s="44"/>
      <c r="E89" s="45" t="n">
        <v>7</v>
      </c>
      <c r="F89" s="19"/>
      <c r="K89" s="3"/>
      <c r="L89" s="3"/>
    </row>
    <row r="90" customFormat="false" ht="12.8" hidden="false" customHeight="true" outlineLevel="0" collapsed="false">
      <c r="B90" s="23" t="n">
        <v>8</v>
      </c>
      <c r="C90" s="19"/>
      <c r="D90" s="44"/>
      <c r="E90" s="45" t="n">
        <v>8</v>
      </c>
      <c r="F90" s="19"/>
      <c r="K90" s="3"/>
      <c r="L90" s="3"/>
    </row>
    <row r="91" customFormat="false" ht="12.8" hidden="false" customHeight="true" outlineLevel="0" collapsed="false">
      <c r="B91" s="23" t="n">
        <v>9</v>
      </c>
      <c r="C91" s="19"/>
      <c r="D91" s="44"/>
      <c r="E91" s="44"/>
      <c r="K91" s="3"/>
      <c r="L91" s="3"/>
    </row>
    <row r="92" customFormat="false" ht="12.8" hidden="false" customHeight="true" outlineLevel="0" collapsed="false">
      <c r="B92" s="23" t="n">
        <v>10</v>
      </c>
      <c r="C92" s="19"/>
      <c r="D92" s="44"/>
      <c r="E92" s="44"/>
      <c r="K92" s="3"/>
      <c r="L92" s="3"/>
    </row>
    <row r="93" customFormat="false" ht="12.8" hidden="false" customHeight="true" outlineLevel="0" collapsed="false">
      <c r="B93" s="23" t="n">
        <v>11</v>
      </c>
      <c r="C93" s="19"/>
      <c r="D93" s="44"/>
      <c r="E93" s="44"/>
      <c r="K93" s="3"/>
      <c r="L93" s="3"/>
    </row>
    <row r="94" customFormat="false" ht="12.8" hidden="false" customHeight="true" outlineLevel="0" collapsed="false">
      <c r="B94" s="23" t="n">
        <v>12</v>
      </c>
      <c r="C94" s="19"/>
      <c r="D94" s="44"/>
      <c r="E94" s="46" t="s">
        <v>113</v>
      </c>
      <c r="F94" s="46"/>
      <c r="G94" s="46"/>
      <c r="H94" s="46"/>
      <c r="I94" s="47"/>
      <c r="J94" s="47"/>
      <c r="K94" s="47"/>
      <c r="L94" s="47"/>
    </row>
    <row r="95" customFormat="false" ht="12.8" hidden="false" customHeight="true" outlineLevel="0" collapsed="false">
      <c r="B95" s="23" t="n">
        <v>13</v>
      </c>
      <c r="C95" s="19"/>
      <c r="D95" s="44"/>
      <c r="E95" s="46"/>
      <c r="F95" s="46"/>
      <c r="G95" s="46"/>
      <c r="H95" s="46"/>
      <c r="I95" s="47"/>
      <c r="J95" s="47"/>
      <c r="K95" s="47"/>
      <c r="L95" s="47"/>
    </row>
    <row r="96" customFormat="false" ht="12.8" hidden="false" customHeight="true" outlineLevel="0" collapsed="false">
      <c r="B96" s="23" t="n">
        <v>14</v>
      </c>
      <c r="C96" s="19"/>
      <c r="D96" s="44"/>
      <c r="E96" s="46"/>
      <c r="F96" s="46"/>
      <c r="G96" s="46"/>
      <c r="H96" s="46"/>
      <c r="I96" s="47"/>
      <c r="J96" s="47"/>
      <c r="K96" s="47"/>
      <c r="L96" s="47"/>
    </row>
    <row r="97" customFormat="false" ht="12.8" hidden="false" customHeight="true" outlineLevel="0" collapsed="false">
      <c r="B97" s="23" t="n">
        <v>15</v>
      </c>
      <c r="C97" s="19"/>
      <c r="D97" s="44"/>
      <c r="E97" s="44"/>
      <c r="K97" s="3"/>
      <c r="L97" s="3"/>
    </row>
    <row r="98" customFormat="false" ht="12.8" hidden="false" customHeight="true" outlineLevel="0" collapsed="false">
      <c r="B98" s="23" t="n">
        <v>16</v>
      </c>
      <c r="C98" s="19"/>
      <c r="D98" s="44"/>
      <c r="E98" s="44"/>
      <c r="K98" s="3"/>
      <c r="L98" s="3"/>
    </row>
    <row r="99" customFormat="false" ht="12.8" hidden="false" customHeight="true" outlineLevel="0" collapsed="false">
      <c r="K99" s="3"/>
      <c r="L99" s="3"/>
    </row>
    <row r="100" customFormat="false" ht="12.8" hidden="false" customHeight="true" outlineLevel="0" collapsed="false">
      <c r="B100" s="10" t="s">
        <v>114</v>
      </c>
      <c r="C100" s="10"/>
    </row>
    <row r="102" customFormat="false" ht="12.8" hidden="false" customHeight="true" outlineLevel="0" collapsed="false">
      <c r="B102" s="23" t="n">
        <v>1</v>
      </c>
      <c r="C102" s="48" t="s">
        <v>115</v>
      </c>
      <c r="D102" s="48"/>
      <c r="E102" s="48"/>
      <c r="F102" s="48"/>
      <c r="G102" s="48"/>
      <c r="I102" s="19"/>
      <c r="J102" s="36" t="s">
        <v>116</v>
      </c>
      <c r="K102" s="36"/>
      <c r="L102" s="36"/>
    </row>
    <row r="103" customFormat="false" ht="12.8" hidden="false" customHeight="true" outlineLevel="0" collapsed="false">
      <c r="B103" s="23" t="n">
        <v>2</v>
      </c>
      <c r="C103" s="49" t="s">
        <v>117</v>
      </c>
      <c r="D103" s="49"/>
      <c r="E103" s="49"/>
      <c r="F103" s="49"/>
      <c r="G103" s="49"/>
      <c r="I103" s="19"/>
      <c r="J103" s="36" t="s">
        <v>118</v>
      </c>
      <c r="K103" s="36"/>
      <c r="L103" s="36"/>
    </row>
    <row r="104" customFormat="false" ht="12.8" hidden="false" customHeight="true" outlineLevel="0" collapsed="false">
      <c r="B104" s="23" t="n">
        <v>3</v>
      </c>
      <c r="C104" s="6" t="s">
        <v>119</v>
      </c>
      <c r="D104" s="6"/>
      <c r="E104" s="6"/>
      <c r="F104" s="6"/>
      <c r="G104" s="6"/>
      <c r="I104" s="19"/>
      <c r="J104" s="36" t="s">
        <v>120</v>
      </c>
      <c r="K104" s="36"/>
      <c r="L104" s="36"/>
    </row>
  </sheetData>
  <mergeCells count="31">
    <mergeCell ref="H8:I8"/>
    <mergeCell ref="B10:B11"/>
    <mergeCell ref="B12:B14"/>
    <mergeCell ref="B15:B18"/>
    <mergeCell ref="B19:B22"/>
    <mergeCell ref="B23:B25"/>
    <mergeCell ref="B26:B30"/>
    <mergeCell ref="B31:B34"/>
    <mergeCell ref="B35:B38"/>
    <mergeCell ref="B39:B43"/>
    <mergeCell ref="B44:B46"/>
    <mergeCell ref="B47:B50"/>
    <mergeCell ref="B51:B54"/>
    <mergeCell ref="B55:B58"/>
    <mergeCell ref="B59:B64"/>
    <mergeCell ref="B65:B70"/>
    <mergeCell ref="B71:B76"/>
    <mergeCell ref="B77:B80"/>
    <mergeCell ref="B82:C82"/>
    <mergeCell ref="E82:F82"/>
    <mergeCell ref="H82:I82"/>
    <mergeCell ref="K82:L82"/>
    <mergeCell ref="E94:H96"/>
    <mergeCell ref="I94:L96"/>
    <mergeCell ref="B100:C100"/>
    <mergeCell ref="C102:G102"/>
    <mergeCell ref="J102:L102"/>
    <mergeCell ref="C103:G103"/>
    <mergeCell ref="J103:L103"/>
    <mergeCell ref="C104:G104"/>
    <mergeCell ref="J104:L104"/>
  </mergeCells>
  <conditionalFormatting sqref="F1:G1048576 M34:M38 M40:M44">
    <cfRule type="cellIs" priority="2" operator="equal" aboveAverage="0" equalAverage="0" bottom="0" percent="0" rank="0" text="" dxfId="0">
      <formula>"Mexico"</formula>
    </cfRule>
    <cfRule type="cellIs" priority="3" operator="equal" aboveAverage="0" equalAverage="0" bottom="0" percent="0" rank="0" text="" dxfId="1">
      <formula>"Canada"</formula>
    </cfRule>
    <cfRule type="cellIs" priority="4" operator="equal" aboveAverage="0" equalAverage="0" bottom="0" percent="0" rank="0" text="" dxfId="2">
      <formula>"USA"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G26"/>
  <sheetViews>
    <sheetView showFormulas="false" showGridLines="true" showRowColHeaders="true" showZeros="true" rightToLeft="false" tabSelected="false" showOutlineSymbols="true" defaultGridColor="true" view="normal" topLeftCell="A1" colorId="64" zoomScale="125" zoomScaleNormal="125" zoomScalePageLayoutView="100" workbookViewId="0">
      <selection pane="topLeft" activeCell="L24" activeCellId="0" sqref="L2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0" width="13.02"/>
    <col collapsed="false" customWidth="true" hidden="false" outlineLevel="0" max="3" min="3" style="0" width="15.58"/>
    <col collapsed="false" customWidth="true" hidden="false" outlineLevel="0" max="4" min="4" style="0" width="14.24"/>
    <col collapsed="false" customWidth="false" hidden="false" outlineLevel="0" max="5" min="5" style="50" width="11.53"/>
    <col collapsed="false" customWidth="false" hidden="false" outlineLevel="0" max="7" min="7" style="50" width="11.53"/>
  </cols>
  <sheetData>
    <row r="3" customFormat="false" ht="12.8" hidden="false" customHeight="false" outlineLevel="0" collapsed="false">
      <c r="B3" s="51" t="s">
        <v>121</v>
      </c>
    </row>
    <row r="4" customFormat="false" ht="12.8" hidden="false" customHeight="false" outlineLevel="0" collapsed="false">
      <c r="C4" s="52" t="s">
        <v>122</v>
      </c>
      <c r="D4" s="53"/>
      <c r="E4" s="54" t="n">
        <v>2</v>
      </c>
      <c r="F4" s="53"/>
      <c r="G4" s="55" t="n">
        <f aca="false">E4*72</f>
        <v>144</v>
      </c>
    </row>
    <row r="5" customFormat="false" ht="12.8" hidden="false" customHeight="false" outlineLevel="0" collapsed="false">
      <c r="C5" s="56" t="s">
        <v>123</v>
      </c>
      <c r="D5" s="0" t="s">
        <v>124</v>
      </c>
      <c r="E5" s="50" t="n">
        <v>2</v>
      </c>
      <c r="G5" s="57" t="n">
        <f aca="false">E5*22</f>
        <v>44</v>
      </c>
    </row>
    <row r="6" customFormat="false" ht="12.8" hidden="false" customHeight="false" outlineLevel="0" collapsed="false">
      <c r="C6" s="56"/>
      <c r="D6" s="0" t="s">
        <v>125</v>
      </c>
      <c r="E6" s="50" t="n">
        <v>1</v>
      </c>
      <c r="G6" s="57"/>
    </row>
    <row r="7" customFormat="false" ht="12.8" hidden="false" customHeight="false" outlineLevel="0" collapsed="false">
      <c r="C7" s="56" t="s">
        <v>126</v>
      </c>
      <c r="D7" s="0" t="s">
        <v>127</v>
      </c>
      <c r="E7" s="50" t="n">
        <v>4</v>
      </c>
      <c r="G7" s="57" t="n">
        <f aca="false">E7*12</f>
        <v>48</v>
      </c>
    </row>
    <row r="8" customFormat="false" ht="12.8" hidden="false" customHeight="false" outlineLevel="0" collapsed="false">
      <c r="C8" s="56"/>
      <c r="D8" s="0" t="s">
        <v>128</v>
      </c>
      <c r="E8" s="50" t="n">
        <v>2</v>
      </c>
      <c r="G8" s="57" t="n">
        <f aca="false">E8*12</f>
        <v>24</v>
      </c>
    </row>
    <row r="9" customFormat="false" ht="12.8" hidden="false" customHeight="false" outlineLevel="0" collapsed="false">
      <c r="C9" s="56"/>
      <c r="D9" s="0" t="s">
        <v>129</v>
      </c>
      <c r="E9" s="50" t="n">
        <v>2</v>
      </c>
      <c r="G9" s="57" t="n">
        <f aca="false">E9*12</f>
        <v>24</v>
      </c>
    </row>
    <row r="10" customFormat="false" ht="12.8" hidden="false" customHeight="false" outlineLevel="0" collapsed="false">
      <c r="C10" s="56"/>
      <c r="D10" s="0" t="s">
        <v>130</v>
      </c>
      <c r="E10" s="50" t="n">
        <v>2</v>
      </c>
      <c r="G10" s="58" t="n">
        <f aca="false">E10*12</f>
        <v>24</v>
      </c>
    </row>
    <row r="11" customFormat="false" ht="12.8" hidden="false" customHeight="false" outlineLevel="0" collapsed="false">
      <c r="C11" s="59"/>
      <c r="D11" s="60"/>
      <c r="E11" s="61"/>
      <c r="F11" s="60"/>
      <c r="G11" s="62" t="n">
        <f aca="false">SUM(G4:G10)</f>
        <v>308</v>
      </c>
    </row>
    <row r="13" customFormat="false" ht="12.8" hidden="false" customHeight="false" outlineLevel="0" collapsed="false">
      <c r="B13" s="51" t="s">
        <v>131</v>
      </c>
    </row>
    <row r="14" customFormat="false" ht="12.8" hidden="false" customHeight="false" outlineLevel="0" collapsed="false">
      <c r="C14" s="52" t="s">
        <v>132</v>
      </c>
      <c r="D14" s="53" t="s">
        <v>133</v>
      </c>
      <c r="E14" s="54"/>
      <c r="F14" s="53"/>
      <c r="G14" s="55"/>
    </row>
    <row r="15" customFormat="false" ht="12.8" hidden="false" customHeight="false" outlineLevel="0" collapsed="false">
      <c r="C15" s="56" t="s">
        <v>134</v>
      </c>
      <c r="D15" s="0" t="s">
        <v>135</v>
      </c>
      <c r="E15" s="50" t="n">
        <v>4</v>
      </c>
      <c r="G15" s="57" t="n">
        <f aca="false">E15*16</f>
        <v>64</v>
      </c>
    </row>
    <row r="16" customFormat="false" ht="12.8" hidden="false" customHeight="false" outlineLevel="0" collapsed="false">
      <c r="C16" s="56" t="s">
        <v>136</v>
      </c>
      <c r="D16" s="0" t="s">
        <v>135</v>
      </c>
      <c r="E16" s="50" t="n">
        <v>8</v>
      </c>
      <c r="G16" s="57" t="n">
        <f aca="false">E16*8</f>
        <v>64</v>
      </c>
    </row>
    <row r="17" customFormat="false" ht="12.8" hidden="false" customHeight="false" outlineLevel="0" collapsed="false">
      <c r="C17" s="56" t="s">
        <v>137</v>
      </c>
      <c r="D17" s="0" t="s">
        <v>135</v>
      </c>
      <c r="E17" s="50" t="n">
        <v>16</v>
      </c>
      <c r="G17" s="57" t="n">
        <f aca="false">E17*4</f>
        <v>64</v>
      </c>
    </row>
    <row r="18" customFormat="false" ht="12.8" hidden="false" customHeight="false" outlineLevel="0" collapsed="false">
      <c r="C18" s="56" t="s">
        <v>112</v>
      </c>
      <c r="D18" s="0" t="s">
        <v>135</v>
      </c>
      <c r="E18" s="50" t="n">
        <v>32</v>
      </c>
      <c r="G18" s="57" t="n">
        <f aca="false">E18*2</f>
        <v>64</v>
      </c>
    </row>
    <row r="19" customFormat="false" ht="12.8" hidden="false" customHeight="false" outlineLevel="0" collapsed="false">
      <c r="C19" s="56" t="s">
        <v>113</v>
      </c>
      <c r="D19" s="0" t="s">
        <v>138</v>
      </c>
      <c r="E19" s="50" t="n">
        <v>64</v>
      </c>
      <c r="G19" s="58" t="n">
        <f aca="false">E19</f>
        <v>64</v>
      </c>
    </row>
    <row r="20" customFormat="false" ht="12.8" hidden="false" customHeight="false" outlineLevel="0" collapsed="false">
      <c r="C20" s="59"/>
      <c r="D20" s="60"/>
      <c r="E20" s="61"/>
      <c r="F20" s="60"/>
      <c r="G20" s="62" t="n">
        <f aca="false">SUM(G15:G19)</f>
        <v>320</v>
      </c>
    </row>
    <row r="22" customFormat="false" ht="12.8" hidden="false" customHeight="false" outlineLevel="0" collapsed="false">
      <c r="B22" s="51" t="s">
        <v>139</v>
      </c>
    </row>
    <row r="23" customFormat="false" ht="12.8" hidden="false" customHeight="false" outlineLevel="0" collapsed="false">
      <c r="C23" s="52" t="s">
        <v>140</v>
      </c>
      <c r="D23" s="53" t="s">
        <v>141</v>
      </c>
      <c r="E23" s="63" t="s">
        <v>142</v>
      </c>
      <c r="F23" s="63"/>
      <c r="G23" s="55" t="n">
        <v>50</v>
      </c>
    </row>
    <row r="24" customFormat="false" ht="12.8" hidden="false" customHeight="false" outlineLevel="0" collapsed="false">
      <c r="C24" s="56" t="s">
        <v>143</v>
      </c>
      <c r="D24" s="0" t="s">
        <v>141</v>
      </c>
      <c r="E24" s="64" t="s">
        <v>144</v>
      </c>
      <c r="F24" s="64"/>
      <c r="G24" s="57" t="n">
        <v>50</v>
      </c>
    </row>
    <row r="25" customFormat="false" ht="12.8" hidden="false" customHeight="false" outlineLevel="0" collapsed="false">
      <c r="C25" s="59" t="s">
        <v>145</v>
      </c>
      <c r="D25" s="60" t="s">
        <v>141</v>
      </c>
      <c r="E25" s="65" t="s">
        <v>146</v>
      </c>
      <c r="F25" s="65"/>
      <c r="G25" s="58" t="n">
        <v>50</v>
      </c>
    </row>
    <row r="26" customFormat="false" ht="12.8" hidden="false" customHeight="false" outlineLevel="0" collapsed="false">
      <c r="G26" s="62" t="n">
        <f aca="false">SUM(G23:G25)</f>
        <v>150</v>
      </c>
    </row>
  </sheetData>
  <mergeCells count="3">
    <mergeCell ref="E23:F23"/>
    <mergeCell ref="E24:F24"/>
    <mergeCell ref="E25:F2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2026-06-05T19:39:01Z</dcterms:created>
  <dc:creator>J F</dc:creator>
  <dc:description/>
  <dc:language>nl-NL</dc:language>
  <cp:lastModifiedBy>J F</cp:lastModifiedBy>
  <dcterms:modified xsi:type="dcterms:W3CDTF">2026-06-06T14:29:28Z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